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970" windowHeight="8220" tabRatio="582"/>
  </bookViews>
  <sheets>
    <sheet name="Program gradnje" sheetId="4" r:id="rId1"/>
  </sheets>
  <calcPr calcId="162913" iterateDelta="1E-4"/>
</workbook>
</file>

<file path=xl/calcChain.xml><?xml version="1.0" encoding="utf-8"?>
<calcChain xmlns="http://schemas.openxmlformats.org/spreadsheetml/2006/main">
  <c r="E209" i="4"/>
  <c r="E129"/>
  <c r="E130"/>
  <c r="E131"/>
  <c r="E132"/>
  <c r="E133"/>
  <c r="E134"/>
  <c r="E135"/>
  <c r="E183"/>
  <c r="E182"/>
  <c r="E212" s="1"/>
  <c r="E181"/>
  <c r="E211" s="1"/>
  <c r="E180"/>
  <c r="E128"/>
  <c r="E203" l="1"/>
  <c r="E213" s="1"/>
  <c r="E184"/>
  <c r="E136"/>
  <c r="E165"/>
  <c r="E149"/>
  <c r="E112"/>
  <c r="E94"/>
  <c r="E96" s="1"/>
  <c r="E117" s="1"/>
  <c r="E78"/>
  <c r="E64"/>
  <c r="E50"/>
  <c r="E33"/>
  <c r="E16"/>
  <c r="E35" l="1"/>
  <c r="E115" s="1"/>
  <c r="E167"/>
  <c r="E171" s="1"/>
  <c r="E79"/>
  <c r="E116" s="1"/>
  <c r="E172" l="1"/>
  <c r="E193"/>
  <c r="E105"/>
  <c r="E118" s="1"/>
  <c r="E120" s="1"/>
  <c r="E192" s="1"/>
  <c r="E194" l="1"/>
</calcChain>
</file>

<file path=xl/sharedStrings.xml><?xml version="1.0" encoding="utf-8"?>
<sst xmlns="http://schemas.openxmlformats.org/spreadsheetml/2006/main" count="315" uniqueCount="191">
  <si>
    <t>Gradnja</t>
  </si>
  <si>
    <t>JAVNE POVRŠINE</t>
  </si>
  <si>
    <t>A.2.</t>
  </si>
  <si>
    <t>NERAZVRSTANE CESTE</t>
  </si>
  <si>
    <t>A.2.b)</t>
  </si>
  <si>
    <t>A.2.c)</t>
  </si>
  <si>
    <t>A.2.a)</t>
  </si>
  <si>
    <t>GROBLJA</t>
  </si>
  <si>
    <t>Gradnja i oprema</t>
  </si>
  <si>
    <t>1. Javne površine</t>
  </si>
  <si>
    <t>2. Nerazvrstane ceste</t>
  </si>
  <si>
    <t>A. REKAPITULACIJA</t>
  </si>
  <si>
    <t xml:space="preserve">Projekti </t>
  </si>
  <si>
    <t>IZVOR FINANCIRANJA</t>
  </si>
  <si>
    <t xml:space="preserve"> </t>
  </si>
  <si>
    <t>A.3.</t>
  </si>
  <si>
    <t xml:space="preserve"> PLAN</t>
  </si>
  <si>
    <t>A.1.a)</t>
  </si>
  <si>
    <t>Članak 3.</t>
  </si>
  <si>
    <t xml:space="preserve">SVEUKUPNO A.2: </t>
  </si>
  <si>
    <t>POZ.PROR.</t>
  </si>
  <si>
    <t>Članak 1.</t>
  </si>
  <si>
    <t>Članak 2.</t>
  </si>
  <si>
    <t>A.4.</t>
  </si>
  <si>
    <t>3. Javna rasvjeta</t>
  </si>
  <si>
    <t xml:space="preserve">SVEUKUPNO A.3: </t>
  </si>
  <si>
    <t>SVEUKUPNO A.4.</t>
  </si>
  <si>
    <t xml:space="preserve"> PREDSJEDNIK</t>
  </si>
  <si>
    <t xml:space="preserve">                                                                                                                                                                                                   OPĆINSKO VIJEĆE</t>
  </si>
  <si>
    <t xml:space="preserve">                                                                                                                                                                                                 OPĆINE PUNAT</t>
  </si>
  <si>
    <t>Imovinsko-pravne radnje</t>
  </si>
  <si>
    <t>4. Groblja</t>
  </si>
  <si>
    <t>A.1.b)</t>
  </si>
  <si>
    <t>Projekti</t>
  </si>
  <si>
    <t>R252</t>
  </si>
  <si>
    <t>R253</t>
  </si>
  <si>
    <t>R212</t>
  </si>
  <si>
    <t>R215</t>
  </si>
  <si>
    <t>R413</t>
  </si>
  <si>
    <t>"A.1.</t>
  </si>
  <si>
    <t>R415</t>
  </si>
  <si>
    <t>R318</t>
  </si>
  <si>
    <t>R211</t>
  </si>
  <si>
    <t>R496</t>
  </si>
  <si>
    <t>1. Elaborat urisa nerazvrstanih cesta</t>
  </si>
  <si>
    <t>A.3.a)</t>
  </si>
  <si>
    <t>R215.1</t>
  </si>
  <si>
    <t>1. Uređenje grobnica na novom dijelu groblja sv. Blaž u Puntu</t>
  </si>
  <si>
    <t>5. Otkup zemljišta za OU 42</t>
  </si>
  <si>
    <t>B.</t>
  </si>
  <si>
    <t>GRADNJA KOMUNALNIH VODNIH GRAĐEVINA</t>
  </si>
  <si>
    <t>B.1.</t>
  </si>
  <si>
    <t>GRAĐEVINE ZA JAVNU ODVODNJU</t>
  </si>
  <si>
    <t>B.1.a)</t>
  </si>
  <si>
    <t>1. Projekt oborinske odvodnje u sklopu EU projekta</t>
  </si>
  <si>
    <t>B. REKAPITULACIJA</t>
  </si>
  <si>
    <t>1. Građevine za javnu odvodnju</t>
  </si>
  <si>
    <t>SVEUKUPNO  B.:</t>
  </si>
  <si>
    <t>SVEUKUPNO B.1.</t>
  </si>
  <si>
    <t>A.4.a)</t>
  </si>
  <si>
    <t>A.5.</t>
  </si>
  <si>
    <t>A.5.a)</t>
  </si>
  <si>
    <t>Ukupno A.4.a)</t>
  </si>
  <si>
    <t>komunalni doprinos</t>
  </si>
  <si>
    <t>R212.3</t>
  </si>
  <si>
    <t>ostali prihodi posebne namjene</t>
  </si>
  <si>
    <t>R256</t>
  </si>
  <si>
    <t>R256.1</t>
  </si>
  <si>
    <t>vodni doprinos</t>
  </si>
  <si>
    <t>1. Izrada tehničke dokumentacije</t>
  </si>
  <si>
    <t>R390</t>
  </si>
  <si>
    <t>UKUPNO:</t>
  </si>
  <si>
    <t>1. Komunalna urbana oprema (stalci za bic., pametna klupa, koševi, klupe)</t>
  </si>
  <si>
    <t>2. Prometna urbana oprema</t>
  </si>
  <si>
    <t>3. Urbana oprema - park za pse</t>
  </si>
  <si>
    <t>4. Urbana oprema za igrališta</t>
  </si>
  <si>
    <t>R415.1</t>
  </si>
  <si>
    <t>R415.2</t>
  </si>
  <si>
    <t>višak prihoda pos.namjene</t>
  </si>
  <si>
    <t>5. Uređenje Centralnog trga u Puntu</t>
  </si>
  <si>
    <t>R364.2</t>
  </si>
  <si>
    <t>prih.od prodaje nefinanc.imovine</t>
  </si>
  <si>
    <t>R364.1</t>
  </si>
  <si>
    <t>višak-komunalni doprinos</t>
  </si>
  <si>
    <t>6. Ograđivanje lokacija za prikupljanje otpada</t>
  </si>
  <si>
    <t>7. Izgradnja zidova na parkiralištu Punta de bij u Puntu</t>
  </si>
  <si>
    <t>8. Uređenje špine u donjem selu u Staroj Baški</t>
  </si>
  <si>
    <t>9. Ostala gradnja na javnim površinama</t>
  </si>
  <si>
    <t>UKUPNO A.1.</t>
  </si>
  <si>
    <t>1. Otkup zemljišta za kružni tok</t>
  </si>
  <si>
    <t>R400.02</t>
  </si>
  <si>
    <t>2. Otkup zemljišta za SU15</t>
  </si>
  <si>
    <t>R213.1</t>
  </si>
  <si>
    <t>3. Otkup zemljišta za KPP 18</t>
  </si>
  <si>
    <t>4. Otkup zemljišta za SU 6</t>
  </si>
  <si>
    <t>6. Javni parking</t>
  </si>
  <si>
    <t>7. Otkup zemljišta za OU21, SU5 i OU22</t>
  </si>
  <si>
    <t>8. Ostale imovinsko-pravne radnje</t>
  </si>
  <si>
    <t>2. Projektna dokumentacija - SU 6</t>
  </si>
  <si>
    <t>3. Projektna dokumentacija KPP 18</t>
  </si>
  <si>
    <t>4. Projektna dokumentacija KPP 3 (UPU 9)</t>
  </si>
  <si>
    <t>5. Projektna dokumentacija OU 28</t>
  </si>
  <si>
    <t>6. Projektna dokumentacija OU 42</t>
  </si>
  <si>
    <t>7. Projektna dokumentacija parkirališta na zaobilaznici</t>
  </si>
  <si>
    <t>8. Tehnička dokumentacija rekonstrukcije dijela ulice Obala u Puntu</t>
  </si>
  <si>
    <t>9. Izrada ostale tehničke dokumentacije (projekti, parcelacije)</t>
  </si>
  <si>
    <t>1. Izgradnja prometnica, parkirališta I kontaktnih pješačkih zona uz POS</t>
  </si>
  <si>
    <t>R212.1</t>
  </si>
  <si>
    <t>kapital.pomoći iz županijskog prorač.</t>
  </si>
  <si>
    <t xml:space="preserve">2. Dodatna ulaganja u obnovu zapuštenih nerazvrstanih cesta </t>
  </si>
  <si>
    <t>- poljski putevi</t>
  </si>
  <si>
    <t>4. Sufinanciranje izgradnje kružnog toka u Puntu</t>
  </si>
  <si>
    <t>R400.03</t>
  </si>
  <si>
    <t>opći prihodi</t>
  </si>
  <si>
    <t>3. Izgradnja odvojka KPP3 u Staroj Baški</t>
  </si>
  <si>
    <t>5. Rekonstrukcija dijela ulice Obala u Puntu</t>
  </si>
  <si>
    <t>6. Gradnja ostalih nerazvrstanih cesta</t>
  </si>
  <si>
    <t>JAVNA  RASVJETA</t>
  </si>
  <si>
    <t>Gradnja:</t>
  </si>
  <si>
    <t>1. Izgradnja JR u ulici Kralja Zvonimira</t>
  </si>
  <si>
    <t>2. Izgradnja JR u Plavničkoj ulici</t>
  </si>
  <si>
    <t>3. Izgradnja JR u ulici Pod topol</t>
  </si>
  <si>
    <t>4. Izgradnja JR uz POS</t>
  </si>
  <si>
    <t>5. Izgradnja JR na Centralnom trgu</t>
  </si>
  <si>
    <t>6. Ostala ulaganja u JR Stara Baška</t>
  </si>
  <si>
    <t>7. Ostala ulaganja u JR Punat</t>
  </si>
  <si>
    <t>BOŽIĆNO - NOVOGODIŠNJA DEKORACIJA I ILUMINACIJA</t>
  </si>
  <si>
    <t>1. Izgradnja Božićno - Novogodišnje dekoracije i iluminacije</t>
  </si>
  <si>
    <t>R359.03</t>
  </si>
  <si>
    <t>SVEUKUPNO A.:</t>
  </si>
  <si>
    <t>1. Proračun Općine Punat za 2018. godinu:</t>
  </si>
  <si>
    <t>Komunalni doprinos</t>
  </si>
  <si>
    <t>Naknada za koncesija na turističkom zemljištu</t>
  </si>
  <si>
    <t>Ostali prihodi od prodaje nefinancijske imovine</t>
  </si>
  <si>
    <t>Opći prihodi</t>
  </si>
  <si>
    <t>Ostali prihodi posebne namjene</t>
  </si>
  <si>
    <t>Na temelju članka 30. stavak 3. Zakona o komunalnom gospodarstvu ("Narodne novine" broj 26/03 - pročišćeni tekst, 82/04, 110/04, 178/04, 38/09, 79/09, 153/09, 49/11, 84/11,  90/11, 144/12, 94/13, 153/13  147/14 i 36/15)  i članka 31. Statuta Općine Punat ("Službene novine Primorsko- goranske županije" broj 8/18),  Općinsko vijeće Općine Punat na 13. sjednici, održanoj 19. lipnja 2018. godine donijelo je</t>
  </si>
  <si>
    <t>I. IZMJENU I DOPUNU PROGRAMA  GRADNJE OBJEKATA I UREĐAJA KOMUNALNE INFRASTRUKTURE  U OPĆINI PUNAT U 2018. GODINI</t>
  </si>
  <si>
    <t>Članak 3. Programa gradnje objekata i uređaja komunalne infrastrukture na području Općine Punat u 2018. godini ("Službene novine Primorsko-goranske županije broj 38/17)  mijenja se i glasi:</t>
  </si>
  <si>
    <t>5. Božićno - novogodišnja dekoracija i iluminacija</t>
  </si>
  <si>
    <t>"</t>
  </si>
  <si>
    <t>Članak 4. Programa mijenja se i glasi:</t>
  </si>
  <si>
    <t>"Građenje objekata i uređaja, te nabave opreme iz članka 3. ovog Programa, financirat će se  iz slijedećih izvora:</t>
  </si>
  <si>
    <t xml:space="preserve">Javne površine, nerazvrstane ceste, javna rasvjeta, groblja, Božićno - Novogodišnja dekoracija i iluminacija: </t>
  </si>
  <si>
    <t>Članak 5. Programa mijenja se i glasi:</t>
  </si>
  <si>
    <t>R256.01</t>
  </si>
  <si>
    <t>B.1.b)</t>
  </si>
  <si>
    <t>1.Izgradnja vodovodne i kanalizacijske mreže u Starobašćanskoj</t>
  </si>
  <si>
    <t>ulici - od Starobašćanske do SU 15</t>
  </si>
  <si>
    <t>povećanje temeljnog kapitala</t>
  </si>
  <si>
    <t xml:space="preserve">2. Oborinska odvodnja I.G.Kovačića - Obala sa separatorom i </t>
  </si>
  <si>
    <t>ispustom u more</t>
  </si>
  <si>
    <t xml:space="preserve">R256 </t>
  </si>
  <si>
    <t>3. Oborinska odvodnja u sklopu EU projekta</t>
  </si>
  <si>
    <t>4. Radovi na proširenju vodovoda i fekalne odvodnje - POS</t>
  </si>
  <si>
    <t>5. Radovi na proširenju oborinske odvodnje - POS</t>
  </si>
  <si>
    <t>R256.5</t>
  </si>
  <si>
    <t>višak-ostali prihodi pos.namjene</t>
  </si>
  <si>
    <t>R256.6</t>
  </si>
  <si>
    <t>6. Ostala izgradnja oborinske odvodnje</t>
  </si>
  <si>
    <t>Članak 4.</t>
  </si>
  <si>
    <t xml:space="preserve">"Građenje objekata i uređaja, te nabave opreme iz članka 4. ovog Programa, financirat će se iz slijedećih izvora:  </t>
  </si>
  <si>
    <t>1. Proračun Općine Punat za 2018. godinu :</t>
  </si>
  <si>
    <t>Vodni doprinos</t>
  </si>
  <si>
    <t>Građevine za javnu vodoopskrbu i odvodnju:</t>
  </si>
  <si>
    <t>Članak 6.</t>
  </si>
  <si>
    <t>Članak 5.</t>
  </si>
  <si>
    <t>Članak 6. Programa mijenja se i glasi:</t>
  </si>
  <si>
    <t>Članak 7. Programa mijenja se i glasi:</t>
  </si>
  <si>
    <t>A. Javne površine, nerazvrstane ceste i javna rasvjeta</t>
  </si>
  <si>
    <t>B. Građevine za javnu vodoopskrbu i odvodnju</t>
  </si>
  <si>
    <t>SVEUKUPNO U 2018. GODINI:</t>
  </si>
  <si>
    <t>SVEUKUPNA REKAPITULACIJA GRAĐENJA OBJEKATA,  UREĐAJA  I NABAVE OPREME KOMUNALNE INFRASTRUKTURE U 2018. GODINI</t>
  </si>
  <si>
    <t>Članak 8. Programa mijenja se i glasi:</t>
  </si>
  <si>
    <t>1. Proračun Općine Punat za 2018. godini</t>
  </si>
  <si>
    <t>UKUPNO Proračun Općine Punat za 2018. godinu</t>
  </si>
  <si>
    <t>SVEUKUPNA REKAPITULACIJA IZVORA FINANCIRANJA ZA GRAĐENJE OBJEKATA, UREĐAJA I NABAVU OPREME KOMUNALNE INFRASTRUKTURE U 2018. GODINI</t>
  </si>
  <si>
    <t>Goran Gržančić,dr.med.</t>
  </si>
  <si>
    <t>koncesija na turističkom zemljištu</t>
  </si>
  <si>
    <t>Punat, 19. lipnja 2018. godine</t>
  </si>
  <si>
    <t>OPĆINSKO VIJEĆE</t>
  </si>
  <si>
    <t>OPĆINE PUNAT</t>
  </si>
  <si>
    <t>Članak 8.</t>
  </si>
  <si>
    <t>Kapitalna pomoć iz županijskog proračuna</t>
  </si>
  <si>
    <t>Višak komunalnog doprinosa</t>
  </si>
  <si>
    <t>Višak prihoda posebne namjene</t>
  </si>
  <si>
    <t>Povećanje temeljnog kapitala</t>
  </si>
  <si>
    <t>Višak - ostali prihodi posebne namjene</t>
  </si>
  <si>
    <t>Ova Izmjena i dopuna Programa stupa na snagu osmi dan od dana objave u Službenim novinama Primorsko-goranske županije.</t>
  </si>
  <si>
    <t>KLASA: 021-05/18-01/5</t>
  </si>
  <si>
    <t>URBROJ:2142-02-01-18-3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</si>
</sst>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Border="1"/>
    <xf numFmtId="49" fontId="0" fillId="0" borderId="0" xfId="0" applyNumberFormat="1" applyBorder="1"/>
    <xf numFmtId="49" fontId="1" fillId="0" borderId="0" xfId="0" applyNumberFormat="1" applyFont="1" applyBorder="1"/>
    <xf numFmtId="49" fontId="1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9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1" fillId="0" borderId="4" xfId="0" applyNumberFormat="1" applyFont="1" applyBorder="1"/>
    <xf numFmtId="49" fontId="2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Border="1"/>
    <xf numFmtId="0" fontId="0" fillId="3" borderId="0" xfId="0" applyFill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1" fillId="3" borderId="0" xfId="0" applyNumberFormat="1" applyFont="1" applyFill="1"/>
    <xf numFmtId="49" fontId="0" fillId="3" borderId="0" xfId="0" applyNumberFormat="1" applyFill="1"/>
    <xf numFmtId="0" fontId="1" fillId="0" borderId="4" xfId="0" applyFont="1" applyBorder="1" applyAlignment="1">
      <alignment horizontal="center"/>
    </xf>
    <xf numFmtId="4" fontId="0" fillId="0" borderId="0" xfId="0" applyNumberFormat="1"/>
    <xf numFmtId="49" fontId="4" fillId="0" borderId="0" xfId="0" applyNumberFormat="1" applyFont="1"/>
    <xf numFmtId="0" fontId="2" fillId="4" borderId="0" xfId="0" applyFon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2" fillId="4" borderId="0" xfId="0" applyFont="1" applyFill="1" applyBorder="1"/>
    <xf numFmtId="49" fontId="1" fillId="0" borderId="9" xfId="0" applyNumberFormat="1" applyFont="1" applyBorder="1"/>
    <xf numFmtId="49" fontId="2" fillId="0" borderId="1" xfId="0" applyNumberFormat="1" applyFont="1" applyBorder="1" applyAlignment="1">
      <alignment horizontal="right"/>
    </xf>
    <xf numFmtId="4" fontId="1" fillId="0" borderId="7" xfId="0" applyNumberFormat="1" applyFont="1" applyBorder="1"/>
    <xf numFmtId="49" fontId="2" fillId="0" borderId="9" xfId="0" applyNumberFormat="1" applyFont="1" applyBorder="1"/>
    <xf numFmtId="0" fontId="2" fillId="0" borderId="7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49" fontId="4" fillId="0" borderId="4" xfId="0" applyNumberFormat="1" applyFont="1" applyBorder="1"/>
    <xf numFmtId="4" fontId="6" fillId="0" borderId="0" xfId="0" applyNumberFormat="1" applyFont="1" applyBorder="1"/>
    <xf numFmtId="0" fontId="5" fillId="4" borderId="0" xfId="0" applyFont="1" applyFill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49" fontId="1" fillId="5" borderId="0" xfId="0" applyNumberFormat="1" applyFont="1" applyFill="1" applyBorder="1"/>
    <xf numFmtId="164" fontId="0" fillId="0" borderId="4" xfId="0" applyNumberFormat="1" applyBorder="1"/>
    <xf numFmtId="4" fontId="2" fillId="0" borderId="0" xfId="0" applyNumberFormat="1" applyFont="1"/>
    <xf numFmtId="49" fontId="7" fillId="0" borderId="0" xfId="0" applyNumberFormat="1" applyFont="1"/>
    <xf numFmtId="0" fontId="0" fillId="0" borderId="0" xfId="0" applyBorder="1" applyAlignment="1">
      <alignment horizontal="center" wrapText="1"/>
    </xf>
    <xf numFmtId="49" fontId="7" fillId="0" borderId="4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/>
    <xf numFmtId="0" fontId="8" fillId="0" borderId="4" xfId="0" applyFont="1" applyBorder="1" applyAlignment="1">
      <alignment horizontal="center" wrapText="1"/>
    </xf>
    <xf numFmtId="164" fontId="7" fillId="0" borderId="4" xfId="0" applyNumberFormat="1" applyFont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/>
    <xf numFmtId="4" fontId="8" fillId="0" borderId="0" xfId="0" applyNumberFormat="1" applyFont="1" applyBorder="1" applyAlignment="1">
      <alignment horizontal="center" wrapText="1"/>
    </xf>
    <xf numFmtId="49" fontId="7" fillId="0" borderId="9" xfId="0" applyNumberFormat="1" applyFont="1" applyBorder="1"/>
    <xf numFmtId="49" fontId="8" fillId="0" borderId="9" xfId="0" applyNumberFormat="1" applyFont="1" applyBorder="1"/>
    <xf numFmtId="49" fontId="8" fillId="0" borderId="1" xfId="0" applyNumberFormat="1" applyFont="1" applyBorder="1" applyAlignment="1">
      <alignment horizontal="center" wrapText="1"/>
    </xf>
    <xf numFmtId="4" fontId="8" fillId="0" borderId="4" xfId="0" applyNumberFormat="1" applyFont="1" applyBorder="1"/>
    <xf numFmtId="49" fontId="7" fillId="0" borderId="0" xfId="0" applyNumberFormat="1" applyFont="1" applyBorder="1"/>
    <xf numFmtId="0" fontId="8" fillId="0" borderId="1" xfId="0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/>
    <xf numFmtId="49" fontId="7" fillId="0" borderId="4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wrapText="1"/>
    </xf>
    <xf numFmtId="4" fontId="7" fillId="0" borderId="0" xfId="0" applyNumberFormat="1" applyFont="1" applyBorder="1"/>
    <xf numFmtId="49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/>
    <xf numFmtId="49" fontId="8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49" fontId="8" fillId="0" borderId="10" xfId="0" applyNumberFormat="1" applyFont="1" applyBorder="1"/>
    <xf numFmtId="0" fontId="8" fillId="0" borderId="6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center" wrapText="1"/>
    </xf>
    <xf numFmtId="0" fontId="8" fillId="0" borderId="10" xfId="0" applyFont="1" applyBorder="1"/>
    <xf numFmtId="0" fontId="8" fillId="0" borderId="6" xfId="0" applyFont="1" applyBorder="1" applyAlignment="1">
      <alignment horizont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4" fontId="8" fillId="0" borderId="8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49" fontId="8" fillId="0" borderId="2" xfId="0" applyNumberFormat="1" applyFont="1" applyBorder="1"/>
    <xf numFmtId="49" fontId="7" fillId="0" borderId="12" xfId="0" applyNumberFormat="1" applyFont="1" applyBorder="1"/>
    <xf numFmtId="49" fontId="8" fillId="0" borderId="12" xfId="0" applyNumberFormat="1" applyFont="1" applyBorder="1"/>
    <xf numFmtId="4" fontId="7" fillId="0" borderId="12" xfId="0" applyNumberFormat="1" applyFont="1" applyBorder="1"/>
    <xf numFmtId="49" fontId="8" fillId="0" borderId="7" xfId="0" applyNumberFormat="1" applyFont="1" applyBorder="1" applyAlignment="1">
      <alignment horizontal="center" wrapText="1"/>
    </xf>
    <xf numFmtId="49" fontId="7" fillId="0" borderId="13" xfId="0" applyNumberFormat="1" applyFont="1" applyBorder="1"/>
    <xf numFmtId="49" fontId="2" fillId="0" borderId="2" xfId="0" applyNumberFormat="1" applyFont="1" applyBorder="1"/>
    <xf numFmtId="4" fontId="2" fillId="0" borderId="2" xfId="0" applyNumberFormat="1" applyFont="1" applyBorder="1" applyAlignment="1">
      <alignment horizontal="right"/>
    </xf>
    <xf numFmtId="49" fontId="2" fillId="0" borderId="14" xfId="0" applyNumberFormat="1" applyFont="1" applyFill="1" applyBorder="1"/>
    <xf numFmtId="4" fontId="3" fillId="0" borderId="15" xfId="0" applyNumberFormat="1" applyFont="1" applyBorder="1"/>
    <xf numFmtId="0" fontId="4" fillId="0" borderId="14" xfId="0" applyFont="1" applyBorder="1"/>
    <xf numFmtId="4" fontId="3" fillId="0" borderId="15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right"/>
    </xf>
    <xf numFmtId="49" fontId="4" fillId="0" borderId="0" xfId="0" applyNumberFormat="1" applyFont="1" applyBorder="1"/>
    <xf numFmtId="4" fontId="3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center" wrapText="1"/>
    </xf>
    <xf numFmtId="164" fontId="8" fillId="0" borderId="4" xfId="0" applyNumberFormat="1" applyFont="1" applyBorder="1"/>
    <xf numFmtId="49" fontId="7" fillId="0" borderId="2" xfId="0" applyNumberFormat="1" applyFont="1" applyBorder="1"/>
    <xf numFmtId="49" fontId="8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center" wrapText="1"/>
    </xf>
    <xf numFmtId="4" fontId="7" fillId="0" borderId="2" xfId="0" applyNumberFormat="1" applyFont="1" applyBorder="1"/>
    <xf numFmtId="49" fontId="8" fillId="0" borderId="6" xfId="0" applyNumberFormat="1" applyFont="1" applyBorder="1"/>
    <xf numFmtId="49" fontId="8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 wrapText="1"/>
    </xf>
    <xf numFmtId="4" fontId="7" fillId="0" borderId="6" xfId="0" applyNumberFormat="1" applyFont="1" applyBorder="1"/>
    <xf numFmtId="49" fontId="8" fillId="0" borderId="14" xfId="0" applyNumberFormat="1" applyFont="1" applyBorder="1"/>
    <xf numFmtId="49" fontId="8" fillId="0" borderId="3" xfId="0" applyNumberFormat="1" applyFont="1" applyBorder="1" applyAlignment="1">
      <alignment horizontal="right"/>
    </xf>
    <xf numFmtId="4" fontId="8" fillId="0" borderId="3" xfId="0" applyNumberFormat="1" applyFont="1" applyBorder="1"/>
    <xf numFmtId="49" fontId="8" fillId="0" borderId="10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center" wrapText="1"/>
    </xf>
    <xf numFmtId="4" fontId="8" fillId="0" borderId="6" xfId="0" applyNumberFormat="1" applyFont="1" applyBorder="1"/>
    <xf numFmtId="49" fontId="8" fillId="0" borderId="13" xfId="0" applyNumberFormat="1" applyFont="1" applyBorder="1" applyAlignment="1">
      <alignment horizontal="right"/>
    </xf>
    <xf numFmtId="4" fontId="8" fillId="0" borderId="13" xfId="0" applyNumberFormat="1" applyFont="1" applyBorder="1" applyAlignment="1">
      <alignment horizontal="center" wrapText="1"/>
    </xf>
    <xf numFmtId="4" fontId="8" fillId="0" borderId="5" xfId="0" applyNumberFormat="1" applyFont="1" applyBorder="1"/>
    <xf numFmtId="4" fontId="8" fillId="0" borderId="2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center" wrapText="1"/>
    </xf>
    <xf numFmtId="0" fontId="8" fillId="0" borderId="7" xfId="0" applyFont="1" applyBorder="1"/>
    <xf numFmtId="4" fontId="8" fillId="0" borderId="7" xfId="0" applyNumberFormat="1" applyFont="1" applyBorder="1"/>
    <xf numFmtId="49" fontId="7" fillId="0" borderId="2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center" wrapText="1"/>
    </xf>
    <xf numFmtId="4" fontId="8" fillId="0" borderId="8" xfId="0" applyNumberFormat="1" applyFont="1" applyBorder="1"/>
    <xf numFmtId="4" fontId="7" fillId="0" borderId="7" xfId="0" applyNumberFormat="1" applyFont="1" applyBorder="1"/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4" fontId="7" fillId="0" borderId="0" xfId="0" applyNumberFormat="1" applyFont="1" applyAlignment="1">
      <alignment horizontal="center" wrapText="1"/>
    </xf>
    <xf numFmtId="49" fontId="8" fillId="0" borderId="7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center" wrapText="1"/>
    </xf>
    <xf numFmtId="49" fontId="7" fillId="0" borderId="10" xfId="0" applyNumberFormat="1" applyFont="1" applyBorder="1"/>
    <xf numFmtId="49" fontId="8" fillId="0" borderId="12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center" wrapText="1"/>
    </xf>
    <xf numFmtId="0" fontId="8" fillId="0" borderId="11" xfId="0" applyFont="1" applyBorder="1"/>
    <xf numFmtId="4" fontId="7" fillId="0" borderId="15" xfId="0" applyNumberFormat="1" applyFont="1" applyBorder="1" applyAlignment="1">
      <alignment horizontal="center" wrapText="1"/>
    </xf>
    <xf numFmtId="4" fontId="7" fillId="0" borderId="15" xfId="0" applyNumberFormat="1" applyFont="1" applyBorder="1"/>
    <xf numFmtId="4" fontId="7" fillId="0" borderId="15" xfId="0" applyNumberFormat="1" applyFont="1" applyBorder="1" applyAlignment="1">
      <alignment horizontal="right"/>
    </xf>
    <xf numFmtId="0" fontId="4" fillId="0" borderId="4" xfId="0" applyFont="1" applyFill="1" applyBorder="1" applyAlignment="1">
      <alignment horizontal="center" wrapText="1"/>
    </xf>
    <xf numFmtId="49" fontId="2" fillId="0" borderId="0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center" wrapText="1"/>
    </xf>
    <xf numFmtId="49" fontId="4" fillId="0" borderId="0" xfId="0" applyNumberFormat="1" applyFont="1" applyAlignment="1">
      <alignment horizontal="left" wrapText="1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F228"/>
  <sheetViews>
    <sheetView tabSelected="1" zoomScaleNormal="100" workbookViewId="0">
      <selection activeCell="A2" sqref="A2:E2"/>
    </sheetView>
  </sheetViews>
  <sheetFormatPr defaultRowHeight="12.75"/>
  <cols>
    <col min="1" max="1" width="6.140625" style="2" customWidth="1"/>
    <col min="2" max="2" width="67.5703125" style="1" customWidth="1"/>
    <col min="3" max="3" width="14.140625" style="1" customWidth="1"/>
    <col min="4" max="4" width="37.42578125" customWidth="1"/>
    <col min="5" max="5" width="31.42578125" customWidth="1"/>
    <col min="6" max="6" width="10.140625" bestFit="1" customWidth="1"/>
    <col min="7" max="8" width="11.7109375" bestFit="1" customWidth="1"/>
    <col min="9" max="9" width="14" bestFit="1" customWidth="1"/>
  </cols>
  <sheetData>
    <row r="2" spans="1:5" ht="42.75" customHeight="1">
      <c r="A2" s="186" t="s">
        <v>136</v>
      </c>
      <c r="B2" s="186"/>
      <c r="C2" s="186"/>
      <c r="D2" s="186"/>
      <c r="E2" s="186"/>
    </row>
    <row r="3" spans="1:5" s="21" customFormat="1">
      <c r="A3" s="26"/>
      <c r="B3" s="27"/>
      <c r="C3" s="16"/>
      <c r="D3" s="6"/>
      <c r="E3"/>
    </row>
    <row r="4" spans="1:5" s="21" customFormat="1" ht="14.25" customHeight="1">
      <c r="A4" s="182" t="s">
        <v>137</v>
      </c>
      <c r="B4" s="182"/>
      <c r="C4" s="182"/>
      <c r="D4" s="182"/>
      <c r="E4" s="182"/>
    </row>
    <row r="5" spans="1:5" s="21" customFormat="1">
      <c r="A5" s="26"/>
      <c r="B5" s="28"/>
      <c r="C5" s="29"/>
      <c r="D5" s="25"/>
      <c r="E5" s="25"/>
    </row>
    <row r="6" spans="1:5" s="21" customFormat="1">
      <c r="A6" s="185" t="s">
        <v>21</v>
      </c>
      <c r="B6" s="185"/>
      <c r="C6" s="185"/>
      <c r="D6" s="185"/>
      <c r="E6" s="185"/>
    </row>
    <row r="7" spans="1:5" s="21" customFormat="1">
      <c r="A7" s="26"/>
      <c r="B7" s="2"/>
      <c r="C7" s="2"/>
      <c r="D7"/>
      <c r="E7"/>
    </row>
    <row r="8" spans="1:5" s="21" customFormat="1" ht="24.75" customHeight="1">
      <c r="A8" s="183" t="s">
        <v>138</v>
      </c>
      <c r="B8" s="183"/>
      <c r="C8" s="183"/>
      <c r="D8" s="183"/>
      <c r="E8" s="183"/>
    </row>
    <row r="9" spans="1:5" s="21" customFormat="1">
      <c r="A9" s="26"/>
      <c r="B9" s="32"/>
      <c r="C9" s="2"/>
      <c r="D9"/>
      <c r="E9"/>
    </row>
    <row r="10" spans="1:5">
      <c r="A10" s="57" t="s">
        <v>39</v>
      </c>
      <c r="B10" s="57" t="s">
        <v>1</v>
      </c>
      <c r="C10" s="4"/>
      <c r="D10" s="58"/>
      <c r="E10" s="3"/>
    </row>
    <row r="11" spans="1:5">
      <c r="A11" s="57"/>
      <c r="B11" s="57"/>
      <c r="C11" s="4"/>
      <c r="D11" s="58"/>
      <c r="E11" s="3"/>
    </row>
    <row r="12" spans="1:5" s="8" customFormat="1">
      <c r="A12" s="57" t="s">
        <v>17</v>
      </c>
      <c r="B12" s="57" t="s">
        <v>33</v>
      </c>
      <c r="C12" s="4"/>
      <c r="D12" s="58"/>
      <c r="E12" s="3"/>
    </row>
    <row r="13" spans="1:5" s="23" customFormat="1">
      <c r="A13" s="57"/>
      <c r="B13" s="57"/>
      <c r="C13" s="4"/>
      <c r="D13" s="58"/>
      <c r="E13" s="3"/>
    </row>
    <row r="14" spans="1:5" s="8" customFormat="1">
      <c r="A14" s="57"/>
      <c r="B14" s="59"/>
      <c r="C14" s="59" t="s">
        <v>20</v>
      </c>
      <c r="D14" s="60" t="s">
        <v>13</v>
      </c>
      <c r="E14" s="61" t="s">
        <v>16</v>
      </c>
    </row>
    <row r="15" spans="1:5" s="8" customFormat="1">
      <c r="A15" s="57"/>
      <c r="B15" s="49" t="s">
        <v>69</v>
      </c>
      <c r="C15" s="62" t="s">
        <v>70</v>
      </c>
      <c r="D15" s="178" t="s">
        <v>63</v>
      </c>
      <c r="E15" s="55">
        <v>10000</v>
      </c>
    </row>
    <row r="16" spans="1:5" s="8" customFormat="1">
      <c r="A16" s="57"/>
      <c r="B16" s="59" t="s">
        <v>71</v>
      </c>
      <c r="C16" s="63"/>
      <c r="D16" s="64"/>
      <c r="E16" s="65">
        <f>SUM(E15:E15)</f>
        <v>10000</v>
      </c>
    </row>
    <row r="17" spans="1:188">
      <c r="A17" s="57"/>
      <c r="B17" s="57"/>
      <c r="C17" s="66"/>
      <c r="D17" s="67"/>
      <c r="E17" s="6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</row>
    <row r="18" spans="1:188">
      <c r="A18" s="57" t="s">
        <v>32</v>
      </c>
      <c r="B18" s="57" t="s">
        <v>0</v>
      </c>
      <c r="C18" s="66"/>
      <c r="D18" s="67"/>
      <c r="E18" s="6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</row>
    <row r="19" spans="1:188" s="35" customFormat="1">
      <c r="A19" s="57"/>
      <c r="B19" s="57"/>
      <c r="C19" s="66"/>
      <c r="D19" s="70"/>
      <c r="E19" s="6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</row>
    <row r="20" spans="1:188" s="17" customFormat="1">
      <c r="A20" s="57"/>
      <c r="B20" s="71"/>
      <c r="C20" s="59" t="s">
        <v>20</v>
      </c>
      <c r="D20" s="60" t="s">
        <v>13</v>
      </c>
      <c r="E20" s="61" t="s">
        <v>16</v>
      </c>
      <c r="G20" s="41"/>
      <c r="H20" s="41"/>
    </row>
    <row r="21" spans="1:188" s="17" customFormat="1">
      <c r="A21" s="57"/>
      <c r="B21" s="72" t="s">
        <v>72</v>
      </c>
      <c r="C21" s="62" t="s">
        <v>34</v>
      </c>
      <c r="D21" s="73" t="s">
        <v>63</v>
      </c>
      <c r="E21" s="74">
        <v>202000</v>
      </c>
      <c r="G21" s="41"/>
      <c r="H21" s="41"/>
    </row>
    <row r="22" spans="1:188" s="17" customFormat="1">
      <c r="A22" s="75"/>
      <c r="B22" s="72" t="s">
        <v>73</v>
      </c>
      <c r="C22" s="62" t="s">
        <v>38</v>
      </c>
      <c r="D22" s="76" t="s">
        <v>63</v>
      </c>
      <c r="E22" s="77">
        <v>19000</v>
      </c>
      <c r="G22" s="41"/>
      <c r="H22" s="41"/>
    </row>
    <row r="23" spans="1:188" s="17" customFormat="1" ht="13.5" customHeight="1">
      <c r="A23" s="75"/>
      <c r="B23" s="72" t="s">
        <v>74</v>
      </c>
      <c r="C23" s="62" t="s">
        <v>43</v>
      </c>
      <c r="D23" s="76" t="s">
        <v>63</v>
      </c>
      <c r="E23" s="77">
        <v>25000</v>
      </c>
    </row>
    <row r="24" spans="1:188" s="17" customFormat="1" ht="13.5" customHeight="1">
      <c r="A24" s="75"/>
      <c r="B24" s="72" t="s">
        <v>75</v>
      </c>
      <c r="C24" s="62" t="s">
        <v>40</v>
      </c>
      <c r="D24" s="76" t="s">
        <v>63</v>
      </c>
      <c r="E24" s="77">
        <v>71383.740000000005</v>
      </c>
    </row>
    <row r="25" spans="1:188" s="17" customFormat="1" ht="13.5" customHeight="1">
      <c r="A25" s="75"/>
      <c r="B25" s="72"/>
      <c r="C25" s="62" t="s">
        <v>76</v>
      </c>
      <c r="D25" s="78" t="s">
        <v>178</v>
      </c>
      <c r="E25" s="77">
        <v>50000</v>
      </c>
    </row>
    <row r="26" spans="1:188" s="17" customFormat="1" ht="13.5" customHeight="1">
      <c r="A26" s="75"/>
      <c r="B26" s="72"/>
      <c r="C26" s="62" t="s">
        <v>77</v>
      </c>
      <c r="D26" s="78" t="s">
        <v>78</v>
      </c>
      <c r="E26" s="77">
        <v>3616.26</v>
      </c>
    </row>
    <row r="27" spans="1:188" s="17" customFormat="1" ht="13.5" customHeight="1">
      <c r="A27" s="75"/>
      <c r="B27" s="72" t="s">
        <v>79</v>
      </c>
      <c r="C27" s="62" t="s">
        <v>80</v>
      </c>
      <c r="D27" s="76" t="s">
        <v>81</v>
      </c>
      <c r="E27" s="77">
        <v>278808.23</v>
      </c>
    </row>
    <row r="28" spans="1:188" s="17" customFormat="1" ht="13.5" customHeight="1">
      <c r="A28" s="75"/>
      <c r="B28" s="72"/>
      <c r="C28" s="62" t="s">
        <v>82</v>
      </c>
      <c r="D28" s="76" t="s">
        <v>83</v>
      </c>
      <c r="E28" s="77">
        <v>351191.77</v>
      </c>
    </row>
    <row r="29" spans="1:188" s="8" customFormat="1">
      <c r="A29" s="75"/>
      <c r="B29" s="72" t="s">
        <v>84</v>
      </c>
      <c r="C29" s="62" t="s">
        <v>42</v>
      </c>
      <c r="D29" s="76" t="s">
        <v>63</v>
      </c>
      <c r="E29" s="77">
        <v>29000</v>
      </c>
    </row>
    <row r="30" spans="1:188">
      <c r="A30" s="75"/>
      <c r="B30" s="72" t="s">
        <v>85</v>
      </c>
      <c r="C30" s="62" t="s">
        <v>42</v>
      </c>
      <c r="D30" s="76" t="s">
        <v>63</v>
      </c>
      <c r="E30" s="77">
        <v>205000</v>
      </c>
    </row>
    <row r="31" spans="1:188" s="8" customFormat="1">
      <c r="A31" s="75"/>
      <c r="B31" s="72" t="s">
        <v>86</v>
      </c>
      <c r="C31" s="62" t="s">
        <v>42</v>
      </c>
      <c r="D31" s="76" t="s">
        <v>63</v>
      </c>
      <c r="E31" s="77">
        <v>25000</v>
      </c>
    </row>
    <row r="32" spans="1:188" s="8" customFormat="1">
      <c r="A32" s="75"/>
      <c r="B32" s="72" t="s">
        <v>87</v>
      </c>
      <c r="C32" s="62" t="s">
        <v>42</v>
      </c>
      <c r="D32" s="76" t="s">
        <v>63</v>
      </c>
      <c r="E32" s="77">
        <v>20000</v>
      </c>
    </row>
    <row r="33" spans="1:9" s="8" customFormat="1">
      <c r="A33" s="57"/>
      <c r="B33" s="71" t="s">
        <v>71</v>
      </c>
      <c r="C33" s="59"/>
      <c r="D33" s="60"/>
      <c r="E33" s="79">
        <f>SUM(E21:E32)</f>
        <v>1280000</v>
      </c>
    </row>
    <row r="34" spans="1:9" s="8" customFormat="1">
      <c r="A34" s="57"/>
      <c r="B34" s="59"/>
      <c r="C34" s="59"/>
      <c r="D34" s="80"/>
      <c r="E34" s="79"/>
    </row>
    <row r="35" spans="1:9" s="23" customFormat="1">
      <c r="A35" s="57"/>
      <c r="B35" s="59" t="s">
        <v>88</v>
      </c>
      <c r="C35" s="59"/>
      <c r="D35" s="80"/>
      <c r="E35" s="79">
        <f>SUM(E16,E33)</f>
        <v>1290000</v>
      </c>
    </row>
    <row r="36" spans="1:9" s="8" customFormat="1">
      <c r="A36" s="57"/>
      <c r="B36" s="75"/>
      <c r="C36" s="75"/>
      <c r="D36" s="81"/>
      <c r="E36" s="82"/>
      <c r="I36" s="33"/>
    </row>
    <row r="37" spans="1:9" s="8" customFormat="1">
      <c r="A37" s="57" t="s">
        <v>2</v>
      </c>
      <c r="B37" s="75" t="s">
        <v>3</v>
      </c>
      <c r="C37" s="83"/>
      <c r="D37" s="84"/>
      <c r="E37" s="69"/>
      <c r="F37" s="33"/>
      <c r="G37" s="33"/>
      <c r="H37" s="33"/>
      <c r="I37" s="33"/>
    </row>
    <row r="38" spans="1:9" s="8" customFormat="1">
      <c r="A38" s="57"/>
      <c r="B38" s="75"/>
      <c r="C38" s="83"/>
      <c r="D38" s="84"/>
      <c r="E38" s="69"/>
      <c r="F38" s="33"/>
      <c r="G38" s="33"/>
      <c r="H38" s="33"/>
      <c r="I38" s="33"/>
    </row>
    <row r="39" spans="1:9" s="8" customFormat="1">
      <c r="A39" s="57" t="s">
        <v>6</v>
      </c>
      <c r="B39" s="75" t="s">
        <v>30</v>
      </c>
      <c r="C39" s="83"/>
      <c r="D39" s="84"/>
      <c r="E39" s="69"/>
      <c r="F39" s="33"/>
      <c r="G39" s="33"/>
      <c r="H39" s="33"/>
      <c r="I39" s="33"/>
    </row>
    <row r="40" spans="1:9" s="8" customFormat="1">
      <c r="A40" s="57"/>
      <c r="B40" s="75"/>
      <c r="C40" s="83"/>
      <c r="D40" s="84"/>
      <c r="E40" s="69"/>
      <c r="F40" s="33"/>
      <c r="G40" s="33"/>
      <c r="H40" s="33"/>
      <c r="I40" s="33"/>
    </row>
    <row r="41" spans="1:9" s="47" customFormat="1">
      <c r="A41" s="57"/>
      <c r="B41" s="71"/>
      <c r="C41" s="59" t="s">
        <v>20</v>
      </c>
      <c r="D41" s="80" t="s">
        <v>13</v>
      </c>
      <c r="E41" s="61" t="s">
        <v>16</v>
      </c>
      <c r="F41" s="51"/>
      <c r="G41" s="51"/>
      <c r="H41" s="51"/>
      <c r="I41" s="51"/>
    </row>
    <row r="42" spans="1:9" s="47" customFormat="1">
      <c r="A42" s="85"/>
      <c r="B42" s="72" t="s">
        <v>89</v>
      </c>
      <c r="C42" s="62" t="s">
        <v>90</v>
      </c>
      <c r="D42" s="73" t="s">
        <v>63</v>
      </c>
      <c r="E42" s="77">
        <v>550000</v>
      </c>
      <c r="F42" s="51"/>
      <c r="G42" s="51"/>
      <c r="H42" s="51"/>
      <c r="I42" s="51"/>
    </row>
    <row r="43" spans="1:9" s="47" customFormat="1">
      <c r="A43" s="85"/>
      <c r="B43" s="72" t="s">
        <v>91</v>
      </c>
      <c r="C43" s="62" t="s">
        <v>92</v>
      </c>
      <c r="D43" s="76" t="s">
        <v>81</v>
      </c>
      <c r="E43" s="77">
        <v>300000</v>
      </c>
      <c r="F43" s="51"/>
      <c r="G43" s="51"/>
      <c r="H43" s="51"/>
      <c r="I43" s="51"/>
    </row>
    <row r="44" spans="1:9" s="47" customFormat="1">
      <c r="A44" s="57"/>
      <c r="B44" s="72" t="s">
        <v>93</v>
      </c>
      <c r="C44" s="62" t="s">
        <v>92</v>
      </c>
      <c r="D44" s="76" t="s">
        <v>81</v>
      </c>
      <c r="E44" s="77">
        <v>30000</v>
      </c>
      <c r="F44" s="51"/>
      <c r="G44" s="51"/>
      <c r="H44" s="51"/>
      <c r="I44" s="51"/>
    </row>
    <row r="45" spans="1:9" s="47" customFormat="1">
      <c r="A45" s="57"/>
      <c r="B45" s="72" t="s">
        <v>94</v>
      </c>
      <c r="C45" s="62" t="s">
        <v>92</v>
      </c>
      <c r="D45" s="76" t="s">
        <v>81</v>
      </c>
      <c r="E45" s="77">
        <v>50000</v>
      </c>
      <c r="F45" s="51"/>
      <c r="G45" s="51"/>
      <c r="H45" s="51"/>
      <c r="I45" s="51"/>
    </row>
    <row r="46" spans="1:9" s="8" customFormat="1">
      <c r="A46" s="57"/>
      <c r="B46" s="72" t="s">
        <v>48</v>
      </c>
      <c r="C46" s="62" t="s">
        <v>92</v>
      </c>
      <c r="D46" s="76" t="s">
        <v>81</v>
      </c>
      <c r="E46" s="77">
        <v>200000</v>
      </c>
      <c r="F46" s="33"/>
      <c r="G46" s="33"/>
      <c r="H46" s="33"/>
      <c r="I46" s="33"/>
    </row>
    <row r="47" spans="1:9" s="8" customFormat="1">
      <c r="A47" s="57"/>
      <c r="B47" s="72" t="s">
        <v>95</v>
      </c>
      <c r="C47" s="62" t="s">
        <v>92</v>
      </c>
      <c r="D47" s="76" t="s">
        <v>81</v>
      </c>
      <c r="E47" s="77">
        <v>216000</v>
      </c>
    </row>
    <row r="48" spans="1:9" s="8" customFormat="1">
      <c r="A48" s="57"/>
      <c r="B48" s="72" t="s">
        <v>96</v>
      </c>
      <c r="C48" s="62" t="s">
        <v>92</v>
      </c>
      <c r="D48" s="76" t="s">
        <v>81</v>
      </c>
      <c r="E48" s="77">
        <v>510000</v>
      </c>
    </row>
    <row r="49" spans="1:6" s="8" customFormat="1">
      <c r="A49" s="57"/>
      <c r="B49" s="72" t="s">
        <v>97</v>
      </c>
      <c r="C49" s="62" t="s">
        <v>92</v>
      </c>
      <c r="D49" s="76" t="s">
        <v>81</v>
      </c>
      <c r="E49" s="77">
        <v>300000</v>
      </c>
    </row>
    <row r="50" spans="1:6" s="23" customFormat="1">
      <c r="A50" s="57"/>
      <c r="B50" s="71" t="s">
        <v>71</v>
      </c>
      <c r="C50" s="86"/>
      <c r="D50" s="73"/>
      <c r="E50" s="87">
        <f>SUM(E42:E49)</f>
        <v>2156000</v>
      </c>
    </row>
    <row r="51" spans="1:6" s="48" customFormat="1">
      <c r="A51" s="57"/>
      <c r="B51" s="75"/>
      <c r="C51" s="88"/>
      <c r="D51" s="89"/>
      <c r="E51" s="90"/>
    </row>
    <row r="52" spans="1:6" s="17" customFormat="1" ht="13.5" customHeight="1">
      <c r="A52" s="57" t="s">
        <v>4</v>
      </c>
      <c r="B52" s="57" t="s">
        <v>12</v>
      </c>
      <c r="C52" s="91"/>
      <c r="D52" s="92"/>
      <c r="E52" s="93"/>
    </row>
    <row r="53" spans="1:6" s="17" customFormat="1" ht="14.25" customHeight="1">
      <c r="A53" s="57"/>
      <c r="B53" s="57"/>
      <c r="C53" s="91"/>
      <c r="D53" s="92"/>
      <c r="E53" s="93"/>
    </row>
    <row r="54" spans="1:6" s="17" customFormat="1" ht="14.25" customHeight="1">
      <c r="A54" s="57"/>
      <c r="B54" s="71"/>
      <c r="C54" s="59" t="s">
        <v>20</v>
      </c>
      <c r="D54" s="80" t="s">
        <v>13</v>
      </c>
      <c r="E54" s="61" t="s">
        <v>16</v>
      </c>
    </row>
    <row r="55" spans="1:6" s="17" customFormat="1" ht="12.75" customHeight="1">
      <c r="A55" s="66"/>
      <c r="B55" s="63" t="s">
        <v>44</v>
      </c>
      <c r="C55" s="86" t="s">
        <v>35</v>
      </c>
      <c r="D55" s="78" t="s">
        <v>63</v>
      </c>
      <c r="E55" s="77">
        <v>50000</v>
      </c>
    </row>
    <row r="56" spans="1:6" s="17" customFormat="1" ht="12.75" customHeight="1">
      <c r="A56" s="66"/>
      <c r="B56" s="63" t="s">
        <v>98</v>
      </c>
      <c r="C56" s="86" t="s">
        <v>35</v>
      </c>
      <c r="D56" s="78" t="s">
        <v>63</v>
      </c>
      <c r="E56" s="77">
        <v>150000</v>
      </c>
    </row>
    <row r="57" spans="1:6" s="17" customFormat="1" ht="12" customHeight="1">
      <c r="A57" s="66"/>
      <c r="B57" s="63" t="s">
        <v>99</v>
      </c>
      <c r="C57" s="86" t="s">
        <v>35</v>
      </c>
      <c r="D57" s="78" t="s">
        <v>63</v>
      </c>
      <c r="E57" s="77">
        <v>50000</v>
      </c>
    </row>
    <row r="58" spans="1:6">
      <c r="A58" s="66"/>
      <c r="B58" s="63" t="s">
        <v>100</v>
      </c>
      <c r="C58" s="86" t="s">
        <v>35</v>
      </c>
      <c r="D58" s="78" t="s">
        <v>63</v>
      </c>
      <c r="E58" s="77">
        <v>25000</v>
      </c>
      <c r="F58" s="31"/>
    </row>
    <row r="59" spans="1:6">
      <c r="A59" s="66"/>
      <c r="B59" s="63" t="s">
        <v>101</v>
      </c>
      <c r="C59" s="86" t="s">
        <v>35</v>
      </c>
      <c r="D59" s="78" t="s">
        <v>63</v>
      </c>
      <c r="E59" s="77">
        <v>30000</v>
      </c>
    </row>
    <row r="60" spans="1:6" s="23" customFormat="1">
      <c r="A60" s="66"/>
      <c r="B60" s="63" t="s">
        <v>102</v>
      </c>
      <c r="C60" s="86" t="s">
        <v>35</v>
      </c>
      <c r="D60" s="78" t="s">
        <v>63</v>
      </c>
      <c r="E60" s="77">
        <v>50000</v>
      </c>
    </row>
    <row r="61" spans="1:6" s="8" customFormat="1">
      <c r="A61" s="66"/>
      <c r="B61" s="63" t="s">
        <v>103</v>
      </c>
      <c r="C61" s="86" t="s">
        <v>35</v>
      </c>
      <c r="D61" s="78" t="s">
        <v>63</v>
      </c>
      <c r="E61" s="77">
        <v>50000</v>
      </c>
    </row>
    <row r="62" spans="1:6" s="8" customFormat="1">
      <c r="A62" s="66"/>
      <c r="B62" s="63" t="s">
        <v>104</v>
      </c>
      <c r="C62" s="86" t="s">
        <v>35</v>
      </c>
      <c r="D62" s="78" t="s">
        <v>63</v>
      </c>
      <c r="E62" s="94">
        <v>15000</v>
      </c>
    </row>
    <row r="63" spans="1:6" s="8" customFormat="1">
      <c r="A63" s="66"/>
      <c r="B63" s="63" t="s">
        <v>105</v>
      </c>
      <c r="C63" s="86" t="s">
        <v>35</v>
      </c>
      <c r="D63" s="78" t="s">
        <v>63</v>
      </c>
      <c r="E63" s="94">
        <v>22500</v>
      </c>
    </row>
    <row r="64" spans="1:6" s="8" customFormat="1">
      <c r="A64" s="75"/>
      <c r="B64" s="59" t="s">
        <v>71</v>
      </c>
      <c r="C64" s="63"/>
      <c r="D64" s="78"/>
      <c r="E64" s="79">
        <f>SUM(E55:E63)</f>
        <v>442500</v>
      </c>
    </row>
    <row r="65" spans="1:133" s="8" customFormat="1">
      <c r="A65" s="75"/>
      <c r="B65" s="75"/>
      <c r="C65" s="66"/>
      <c r="D65" s="89"/>
      <c r="E65" s="82"/>
    </row>
    <row r="66" spans="1:133" s="8" customFormat="1">
      <c r="A66" s="57" t="s">
        <v>5</v>
      </c>
      <c r="B66" s="57" t="s">
        <v>0</v>
      </c>
      <c r="C66" s="95"/>
      <c r="D66" s="96"/>
      <c r="E66" s="68"/>
      <c r="F66" s="56"/>
    </row>
    <row r="67" spans="1:133" s="8" customFormat="1">
      <c r="A67" s="57"/>
      <c r="B67" s="57"/>
      <c r="C67" s="95"/>
      <c r="D67" s="96"/>
      <c r="E67" s="68"/>
    </row>
    <row r="68" spans="1:133" s="8" customFormat="1">
      <c r="A68" s="57"/>
      <c r="B68" s="71"/>
      <c r="C68" s="59" t="s">
        <v>20</v>
      </c>
      <c r="D68" s="97" t="s">
        <v>13</v>
      </c>
      <c r="E68" s="61" t="s">
        <v>16</v>
      </c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</row>
    <row r="69" spans="1:133" s="3" customFormat="1">
      <c r="A69" s="85"/>
      <c r="B69" s="72" t="s">
        <v>106</v>
      </c>
      <c r="C69" s="62" t="s">
        <v>36</v>
      </c>
      <c r="D69" s="76" t="s">
        <v>63</v>
      </c>
      <c r="E69" s="77">
        <v>588111.69999999995</v>
      </c>
    </row>
    <row r="70" spans="1:133" ht="15" customHeight="1">
      <c r="A70" s="85"/>
      <c r="B70" s="98"/>
      <c r="C70" s="99" t="s">
        <v>64</v>
      </c>
      <c r="D70" s="76" t="s">
        <v>81</v>
      </c>
      <c r="E70" s="100">
        <v>161888.29999999999</v>
      </c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</row>
    <row r="71" spans="1:133" ht="14.25" customHeight="1">
      <c r="A71" s="85"/>
      <c r="B71" s="98"/>
      <c r="C71" s="99" t="s">
        <v>107</v>
      </c>
      <c r="D71" s="101" t="s">
        <v>108</v>
      </c>
      <c r="E71" s="100">
        <v>250000</v>
      </c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</row>
    <row r="72" spans="1:133" ht="14.25" customHeight="1">
      <c r="A72" s="85"/>
      <c r="B72" s="98" t="s">
        <v>109</v>
      </c>
      <c r="C72" s="102"/>
      <c r="D72" s="103"/>
      <c r="E72" s="100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</row>
    <row r="73" spans="1:133" ht="15" customHeight="1">
      <c r="A73" s="85"/>
      <c r="B73" s="104" t="s">
        <v>110</v>
      </c>
      <c r="C73" s="105" t="s">
        <v>64</v>
      </c>
      <c r="D73" s="106" t="s">
        <v>81</v>
      </c>
      <c r="E73" s="107">
        <v>50000</v>
      </c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</row>
    <row r="74" spans="1:133" ht="14.25" customHeight="1">
      <c r="A74" s="85"/>
      <c r="B74" s="72" t="s">
        <v>111</v>
      </c>
      <c r="C74" s="62" t="s">
        <v>112</v>
      </c>
      <c r="D74" s="108" t="s">
        <v>113</v>
      </c>
      <c r="E74" s="77">
        <v>200000</v>
      </c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</row>
    <row r="75" spans="1:133" ht="13.5" customHeight="1">
      <c r="A75" s="85"/>
      <c r="B75" s="104" t="s">
        <v>114</v>
      </c>
      <c r="C75" s="99" t="s">
        <v>64</v>
      </c>
      <c r="D75" s="76" t="s">
        <v>81</v>
      </c>
      <c r="E75" s="109">
        <v>75000</v>
      </c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</row>
    <row r="76" spans="1:133" ht="13.5" customHeight="1">
      <c r="A76" s="85"/>
      <c r="B76" s="72" t="s">
        <v>115</v>
      </c>
      <c r="C76" s="99" t="s">
        <v>64</v>
      </c>
      <c r="D76" s="76" t="s">
        <v>81</v>
      </c>
      <c r="E76" s="100">
        <v>200000</v>
      </c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</row>
    <row r="77" spans="1:133" s="8" customFormat="1">
      <c r="A77" s="85"/>
      <c r="B77" s="72" t="s">
        <v>116</v>
      </c>
      <c r="C77" s="99" t="s">
        <v>64</v>
      </c>
      <c r="D77" s="76" t="s">
        <v>81</v>
      </c>
      <c r="E77" s="77">
        <v>50000</v>
      </c>
    </row>
    <row r="78" spans="1:133" ht="20.25" customHeight="1">
      <c r="A78" s="57"/>
      <c r="B78" s="71" t="s">
        <v>71</v>
      </c>
      <c r="C78" s="63"/>
      <c r="D78" s="73"/>
      <c r="E78" s="79">
        <f>SUM(E69:E77)</f>
        <v>1575000</v>
      </c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</row>
    <row r="79" spans="1:133" s="8" customFormat="1">
      <c r="A79" s="75"/>
      <c r="B79" s="71" t="s">
        <v>19</v>
      </c>
      <c r="C79" s="110"/>
      <c r="D79" s="73"/>
      <c r="E79" s="79">
        <f>SUM(E78+E64+E50)</f>
        <v>4173500</v>
      </c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</row>
    <row r="80" spans="1:133" s="8" customFormat="1">
      <c r="A80" s="57"/>
      <c r="B80" s="85"/>
      <c r="C80" s="85"/>
      <c r="D80" s="84"/>
      <c r="E80" s="69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</row>
    <row r="81" spans="1:188" s="8" customFormat="1">
      <c r="A81" s="57" t="s">
        <v>15</v>
      </c>
      <c r="B81" s="57" t="s">
        <v>117</v>
      </c>
      <c r="C81" s="66"/>
      <c r="D81" s="89"/>
      <c r="E81" s="68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</row>
    <row r="82" spans="1:188" s="8" customFormat="1">
      <c r="A82" s="57"/>
      <c r="B82" s="57"/>
      <c r="C82" s="66"/>
      <c r="D82" s="89"/>
      <c r="E82" s="68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</row>
    <row r="83" spans="1:188" s="8" customFormat="1">
      <c r="A83" s="57" t="s">
        <v>45</v>
      </c>
      <c r="B83" s="75" t="s">
        <v>118</v>
      </c>
      <c r="C83" s="111"/>
      <c r="D83" s="89"/>
      <c r="E83" s="112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</row>
    <row r="84" spans="1:188" s="8" customFormat="1">
      <c r="A84" s="57"/>
      <c r="B84" s="113"/>
      <c r="C84" s="85"/>
      <c r="D84" s="84"/>
      <c r="E84" s="69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</row>
    <row r="85" spans="1:188" s="8" customFormat="1">
      <c r="A85" s="57"/>
      <c r="B85" s="59"/>
      <c r="C85" s="59" t="s">
        <v>20</v>
      </c>
      <c r="D85" s="80" t="s">
        <v>13</v>
      </c>
      <c r="E85" s="61" t="s">
        <v>16</v>
      </c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</row>
    <row r="86" spans="1:188" s="8" customFormat="1">
      <c r="A86" s="57"/>
      <c r="B86" s="63" t="s">
        <v>119</v>
      </c>
      <c r="C86" s="86" t="s">
        <v>37</v>
      </c>
      <c r="D86" s="78" t="s">
        <v>63</v>
      </c>
      <c r="E86" s="74">
        <v>40000</v>
      </c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</row>
    <row r="87" spans="1:188" s="8" customFormat="1">
      <c r="A87" s="57"/>
      <c r="B87" s="63" t="s">
        <v>120</v>
      </c>
      <c r="C87" s="86" t="s">
        <v>37</v>
      </c>
      <c r="D87" s="78" t="s">
        <v>63</v>
      </c>
      <c r="E87" s="74">
        <v>1500</v>
      </c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</row>
    <row r="88" spans="1:188" s="8" customFormat="1">
      <c r="A88" s="57"/>
      <c r="B88" s="63"/>
      <c r="C88" s="86" t="s">
        <v>46</v>
      </c>
      <c r="D88" s="78" t="s">
        <v>65</v>
      </c>
      <c r="E88" s="74">
        <v>6000</v>
      </c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</row>
    <row r="89" spans="1:188" s="8" customFormat="1">
      <c r="A89" s="57"/>
      <c r="B89" s="63" t="s">
        <v>121</v>
      </c>
      <c r="C89" s="86" t="s">
        <v>37</v>
      </c>
      <c r="D89" s="78" t="s">
        <v>63</v>
      </c>
      <c r="E89" s="74">
        <v>25000</v>
      </c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</row>
    <row r="90" spans="1:188" s="3" customFormat="1">
      <c r="A90" s="57"/>
      <c r="B90" s="63" t="s">
        <v>122</v>
      </c>
      <c r="C90" s="86" t="s">
        <v>37</v>
      </c>
      <c r="D90" s="78" t="s">
        <v>63</v>
      </c>
      <c r="E90" s="74">
        <v>300000</v>
      </c>
    </row>
    <row r="91" spans="1:188">
      <c r="A91" s="57"/>
      <c r="B91" s="63" t="s">
        <v>123</v>
      </c>
      <c r="C91" s="86" t="s">
        <v>37</v>
      </c>
      <c r="D91" s="78" t="s">
        <v>63</v>
      </c>
      <c r="E91" s="74">
        <v>160000</v>
      </c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</row>
    <row r="92" spans="1:188">
      <c r="A92" s="57"/>
      <c r="B92" s="63" t="s">
        <v>124</v>
      </c>
      <c r="C92" s="86" t="s">
        <v>37</v>
      </c>
      <c r="D92" s="78" t="s">
        <v>63</v>
      </c>
      <c r="E92" s="74">
        <v>30000</v>
      </c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</row>
    <row r="93" spans="1:188">
      <c r="A93" s="57"/>
      <c r="B93" s="63" t="s">
        <v>125</v>
      </c>
      <c r="C93" s="86" t="s">
        <v>37</v>
      </c>
      <c r="D93" s="78" t="s">
        <v>63</v>
      </c>
      <c r="E93" s="74">
        <v>40000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</row>
    <row r="94" spans="1:188">
      <c r="A94" s="57"/>
      <c r="B94" s="59" t="s">
        <v>71</v>
      </c>
      <c r="C94" s="63"/>
      <c r="D94" s="78"/>
      <c r="E94" s="79">
        <f>SUM(E86:E93)</f>
        <v>602500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</row>
    <row r="95" spans="1:188" s="8" customFormat="1">
      <c r="A95" s="57"/>
      <c r="B95" s="114"/>
      <c r="C95" s="115"/>
      <c r="D95" s="101"/>
      <c r="E95" s="116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</row>
    <row r="96" spans="1:188" s="8" customFormat="1">
      <c r="A96" s="75"/>
      <c r="B96" s="59" t="s">
        <v>25</v>
      </c>
      <c r="C96" s="110"/>
      <c r="D96" s="78"/>
      <c r="E96" s="79">
        <f>E94</f>
        <v>602500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</row>
    <row r="97" spans="1:187" s="8" customFormat="1">
      <c r="A97" s="57"/>
      <c r="B97" s="85"/>
      <c r="C97" s="85"/>
      <c r="D97" s="84"/>
      <c r="E97" s="69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</row>
    <row r="98" spans="1:187" s="8" customFormat="1">
      <c r="A98" s="2" t="s">
        <v>23</v>
      </c>
      <c r="B98" s="2" t="s">
        <v>7</v>
      </c>
      <c r="C98" s="1"/>
      <c r="D98" s="1"/>
      <c r="E98"/>
    </row>
    <row r="99" spans="1:187" s="8" customFormat="1">
      <c r="A99" s="2"/>
      <c r="B99" s="5"/>
      <c r="C99" s="4"/>
      <c r="D99" s="4"/>
      <c r="E99" s="13"/>
    </row>
    <row r="100" spans="1:187" s="8" customFormat="1">
      <c r="A100" s="2" t="s">
        <v>59</v>
      </c>
      <c r="B100" s="2" t="s">
        <v>8</v>
      </c>
      <c r="C100" s="1"/>
      <c r="D100" s="1"/>
      <c r="E100"/>
    </row>
    <row r="101" spans="1:187" s="8" customFormat="1">
      <c r="A101" s="2"/>
      <c r="B101" s="18"/>
      <c r="C101" s="18" t="s">
        <v>20</v>
      </c>
      <c r="D101" s="18" t="s">
        <v>13</v>
      </c>
      <c r="E101" s="30" t="s">
        <v>16</v>
      </c>
    </row>
    <row r="102" spans="1:187">
      <c r="B102" s="39" t="s">
        <v>47</v>
      </c>
      <c r="C102" s="40" t="s">
        <v>41</v>
      </c>
      <c r="D102" s="36" t="s">
        <v>63</v>
      </c>
      <c r="E102" s="52">
        <v>22600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</row>
    <row r="103" spans="1:187">
      <c r="B103" s="18" t="s">
        <v>62</v>
      </c>
      <c r="C103" s="37"/>
      <c r="D103" s="37"/>
      <c r="E103" s="53">
        <v>22600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</row>
    <row r="104" spans="1:187" s="8" customFormat="1">
      <c r="A104" s="2"/>
      <c r="B104" s="18"/>
      <c r="C104" s="37"/>
      <c r="D104" s="37"/>
      <c r="E104" s="53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</row>
    <row r="105" spans="1:187" s="8" customFormat="1">
      <c r="A105" s="5"/>
      <c r="B105" s="18" t="s">
        <v>26</v>
      </c>
      <c r="C105" s="37"/>
      <c r="D105" s="37"/>
      <c r="E105" s="38">
        <f>E103</f>
        <v>22600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</row>
    <row r="106" spans="1:187" s="8" customFormat="1">
      <c r="A106" s="5"/>
      <c r="B106" s="5"/>
      <c r="C106" s="11"/>
      <c r="D106" s="11"/>
      <c r="E106" s="13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</row>
    <row r="107" spans="1:187" s="8" customFormat="1">
      <c r="A107" s="57" t="s">
        <v>60</v>
      </c>
      <c r="B107" s="57" t="s">
        <v>126</v>
      </c>
      <c r="C107" s="85"/>
      <c r="D107" s="84"/>
      <c r="E107" s="69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</row>
    <row r="108" spans="1:187" s="8" customFormat="1">
      <c r="A108" s="57"/>
      <c r="B108" s="57"/>
      <c r="C108" s="85"/>
      <c r="D108" s="84"/>
      <c r="E108" s="69"/>
    </row>
    <row r="109" spans="1:187" s="8" customFormat="1">
      <c r="A109" s="57" t="s">
        <v>61</v>
      </c>
      <c r="B109" s="57" t="s">
        <v>118</v>
      </c>
      <c r="C109" s="85"/>
      <c r="D109" s="84"/>
      <c r="E109" s="69"/>
    </row>
    <row r="110" spans="1:187" s="8" customFormat="1">
      <c r="A110" s="57"/>
      <c r="B110" s="59"/>
      <c r="C110" s="59" t="s">
        <v>20</v>
      </c>
      <c r="D110" s="80" t="s">
        <v>13</v>
      </c>
      <c r="E110" s="61" t="s">
        <v>16</v>
      </c>
    </row>
    <row r="111" spans="1:187" s="8" customFormat="1">
      <c r="A111" s="57"/>
      <c r="B111" s="63" t="s">
        <v>127</v>
      </c>
      <c r="C111" s="86" t="s">
        <v>128</v>
      </c>
      <c r="D111" s="78" t="s">
        <v>63</v>
      </c>
      <c r="E111" s="74">
        <v>40000</v>
      </c>
    </row>
    <row r="112" spans="1:187" s="8" customFormat="1">
      <c r="A112" s="57"/>
      <c r="B112" s="59" t="s">
        <v>71</v>
      </c>
      <c r="C112" s="63"/>
      <c r="D112" s="78"/>
      <c r="E112" s="79">
        <f>SUM(E111)</f>
        <v>40000</v>
      </c>
    </row>
    <row r="113" spans="1:5">
      <c r="A113" s="57"/>
      <c r="B113" s="75"/>
      <c r="C113" s="66"/>
      <c r="D113" s="89"/>
      <c r="E113" s="82"/>
    </row>
    <row r="114" spans="1:5">
      <c r="A114" s="57"/>
      <c r="B114" s="57" t="s">
        <v>11</v>
      </c>
      <c r="C114" s="88"/>
      <c r="D114" s="89"/>
      <c r="E114" s="90"/>
    </row>
    <row r="115" spans="1:5">
      <c r="A115" s="75"/>
      <c r="B115" s="72" t="s">
        <v>9</v>
      </c>
      <c r="C115" s="110"/>
      <c r="D115" s="117"/>
      <c r="E115" s="79">
        <f>E35</f>
        <v>1290000</v>
      </c>
    </row>
    <row r="116" spans="1:5">
      <c r="A116" s="75"/>
      <c r="B116" s="72" t="s">
        <v>10</v>
      </c>
      <c r="C116" s="110"/>
      <c r="D116" s="117"/>
      <c r="E116" s="79">
        <f>E79</f>
        <v>4173500</v>
      </c>
    </row>
    <row r="117" spans="1:5">
      <c r="A117" s="75"/>
      <c r="B117" s="72" t="s">
        <v>24</v>
      </c>
      <c r="C117" s="110"/>
      <c r="D117" s="117"/>
      <c r="E117" s="79">
        <f>E96</f>
        <v>602500</v>
      </c>
    </row>
    <row r="118" spans="1:5">
      <c r="A118" s="75"/>
      <c r="B118" s="104" t="s">
        <v>31</v>
      </c>
      <c r="C118" s="110"/>
      <c r="D118" s="117"/>
      <c r="E118" s="79">
        <f>E105</f>
        <v>22600</v>
      </c>
    </row>
    <row r="119" spans="1:5">
      <c r="A119" s="75"/>
      <c r="B119" s="104" t="s">
        <v>139</v>
      </c>
      <c r="C119" s="110"/>
      <c r="D119" s="117"/>
      <c r="E119" s="79">
        <v>40000</v>
      </c>
    </row>
    <row r="120" spans="1:5">
      <c r="A120" s="57"/>
      <c r="B120" s="118" t="s">
        <v>129</v>
      </c>
      <c r="C120" s="110"/>
      <c r="D120" s="117"/>
      <c r="E120" s="79">
        <f>SUM(E115:E119)</f>
        <v>6128600</v>
      </c>
    </row>
    <row r="121" spans="1:5">
      <c r="A121" s="5"/>
      <c r="B121" s="5"/>
      <c r="C121" s="11"/>
      <c r="D121" s="11"/>
      <c r="E121" s="15" t="s">
        <v>140</v>
      </c>
    </row>
    <row r="122" spans="1:5">
      <c r="A122" s="184" t="s">
        <v>22</v>
      </c>
      <c r="B122" s="184"/>
      <c r="C122" s="184"/>
      <c r="D122" s="184"/>
      <c r="E122" s="184"/>
    </row>
    <row r="123" spans="1:5">
      <c r="A123" s="126" t="s">
        <v>141</v>
      </c>
      <c r="B123" s="5"/>
      <c r="C123" s="11"/>
      <c r="D123" s="11"/>
      <c r="E123" s="50"/>
    </row>
    <row r="124" spans="1:5">
      <c r="A124" s="5"/>
      <c r="B124" s="5"/>
      <c r="C124" s="11"/>
      <c r="D124" s="11"/>
      <c r="E124" s="50"/>
    </row>
    <row r="125" spans="1:5" s="8" customFormat="1">
      <c r="A125" s="7" t="s">
        <v>142</v>
      </c>
      <c r="B125" s="7"/>
      <c r="C125" s="9"/>
      <c r="D125" s="12"/>
    </row>
    <row r="126" spans="1:5" s="8" customFormat="1">
      <c r="A126" s="10"/>
      <c r="B126" s="119"/>
      <c r="C126" s="19"/>
      <c r="D126" s="120"/>
      <c r="E126" s="17"/>
    </row>
    <row r="127" spans="1:5" s="17" customFormat="1">
      <c r="A127" s="7"/>
      <c r="B127" s="45" t="s">
        <v>130</v>
      </c>
      <c r="C127" s="43"/>
      <c r="D127" s="46"/>
      <c r="E127" s="46"/>
    </row>
    <row r="128" spans="1:5" s="17" customFormat="1">
      <c r="A128" s="7"/>
      <c r="B128" s="121" t="s">
        <v>131</v>
      </c>
      <c r="C128" s="11"/>
      <c r="D128" s="122"/>
      <c r="E128" s="122">
        <f>SUM(E15,E21,E22,E23,E24,E29,E30,E31,E32,E42,E55:E63,E69,E86:E87,E89:E93,E102,E111)</f>
        <v>2846095.44</v>
      </c>
    </row>
    <row r="129" spans="1:5" s="17" customFormat="1">
      <c r="A129" s="7"/>
      <c r="B129" s="121" t="s">
        <v>184</v>
      </c>
      <c r="C129" s="11"/>
      <c r="D129" s="122"/>
      <c r="E129" s="122">
        <f>SUM(E28)</f>
        <v>351191.77</v>
      </c>
    </row>
    <row r="130" spans="1:5" s="17" customFormat="1">
      <c r="A130" s="7"/>
      <c r="B130" s="123" t="s">
        <v>132</v>
      </c>
      <c r="C130" s="11"/>
      <c r="D130" s="122"/>
      <c r="E130" s="122">
        <f>SUM(E25)</f>
        <v>50000</v>
      </c>
    </row>
    <row r="131" spans="1:5" s="17" customFormat="1">
      <c r="A131" s="7"/>
      <c r="B131" s="121" t="s">
        <v>133</v>
      </c>
      <c r="C131" s="11"/>
      <c r="D131" s="122"/>
      <c r="E131" s="122">
        <f>SUM(E27,E43:E49,E73,E75:E77,E70)</f>
        <v>2421696.5299999998</v>
      </c>
    </row>
    <row r="132" spans="1:5" s="17" customFormat="1">
      <c r="A132" s="7"/>
      <c r="B132" s="121" t="s">
        <v>134</v>
      </c>
      <c r="C132" s="11"/>
      <c r="D132" s="124"/>
      <c r="E132" s="125">
        <f>SUM(E74)</f>
        <v>200000</v>
      </c>
    </row>
    <row r="133" spans="1:5" s="17" customFormat="1">
      <c r="A133" s="7"/>
      <c r="B133" s="121" t="s">
        <v>135</v>
      </c>
      <c r="C133" s="11"/>
      <c r="D133" s="124"/>
      <c r="E133" s="125">
        <f>SUM(E88)</f>
        <v>6000</v>
      </c>
    </row>
    <row r="134" spans="1:5" s="17" customFormat="1">
      <c r="A134" s="7"/>
      <c r="B134" s="179" t="s">
        <v>185</v>
      </c>
      <c r="C134" s="11"/>
      <c r="D134" s="124"/>
      <c r="E134" s="125">
        <f>E26</f>
        <v>3616.26</v>
      </c>
    </row>
    <row r="135" spans="1:5" s="17" customFormat="1">
      <c r="A135" s="7"/>
      <c r="B135" s="179" t="s">
        <v>183</v>
      </c>
      <c r="C135" s="11"/>
      <c r="D135" s="124"/>
      <c r="E135" s="125">
        <f>E71</f>
        <v>250000</v>
      </c>
    </row>
    <row r="136" spans="1:5" s="8" customFormat="1">
      <c r="A136" s="2"/>
      <c r="B136" s="42" t="s">
        <v>143</v>
      </c>
      <c r="C136" s="43"/>
      <c r="D136" s="44"/>
      <c r="E136" s="38">
        <f>SUM(E128:E135)</f>
        <v>6128600</v>
      </c>
    </row>
    <row r="137" spans="1:5" s="8" customFormat="1">
      <c r="A137" s="2"/>
      <c r="B137" s="5"/>
      <c r="C137" s="11"/>
      <c r="D137" s="13"/>
      <c r="E137" s="15" t="s">
        <v>140</v>
      </c>
    </row>
    <row r="138" spans="1:5">
      <c r="A138" s="184" t="s">
        <v>18</v>
      </c>
      <c r="B138" s="184"/>
      <c r="C138" s="184"/>
      <c r="D138" s="184"/>
      <c r="E138" s="184"/>
    </row>
    <row r="139" spans="1:5">
      <c r="A139" s="126" t="s">
        <v>144</v>
      </c>
      <c r="B139" s="5"/>
      <c r="C139" s="11"/>
      <c r="D139" s="11"/>
      <c r="E139" s="50"/>
    </row>
    <row r="140" spans="1:5">
      <c r="A140" s="126"/>
      <c r="B140" s="5"/>
      <c r="C140" s="11"/>
      <c r="D140" s="11"/>
      <c r="E140" s="50"/>
    </row>
    <row r="141" spans="1:5">
      <c r="A141" s="2" t="s">
        <v>49</v>
      </c>
      <c r="B141" s="54" t="s">
        <v>50</v>
      </c>
      <c r="C141" s="11"/>
      <c r="D141" s="24"/>
      <c r="E141" s="127"/>
    </row>
    <row r="142" spans="1:5">
      <c r="B142" s="5"/>
      <c r="C142" s="11"/>
      <c r="D142" s="24"/>
      <c r="E142" s="24"/>
    </row>
    <row r="143" spans="1:5">
      <c r="A143" s="75" t="s">
        <v>51</v>
      </c>
      <c r="B143" s="75" t="s">
        <v>52</v>
      </c>
      <c r="C143" s="88"/>
      <c r="D143" s="128"/>
      <c r="E143" s="82"/>
    </row>
    <row r="144" spans="1:5">
      <c r="A144" s="75"/>
      <c r="B144" s="75"/>
      <c r="C144" s="88"/>
      <c r="D144" s="128"/>
      <c r="E144" s="82"/>
    </row>
    <row r="145" spans="1:5">
      <c r="A145" s="75" t="s">
        <v>53</v>
      </c>
      <c r="B145" s="75" t="s">
        <v>33</v>
      </c>
      <c r="C145" s="88"/>
      <c r="D145" s="128"/>
      <c r="E145" s="82"/>
    </row>
    <row r="146" spans="1:5">
      <c r="A146" s="75"/>
      <c r="B146" s="75"/>
      <c r="C146" s="88"/>
      <c r="D146" s="128"/>
      <c r="E146" s="82"/>
    </row>
    <row r="147" spans="1:5">
      <c r="A147" s="75"/>
      <c r="B147" s="59"/>
      <c r="C147" s="59" t="s">
        <v>20</v>
      </c>
      <c r="D147" s="60" t="s">
        <v>13</v>
      </c>
      <c r="E147" s="61" t="s">
        <v>16</v>
      </c>
    </row>
    <row r="148" spans="1:5">
      <c r="A148" s="75"/>
      <c r="B148" s="63" t="s">
        <v>54</v>
      </c>
      <c r="C148" s="86" t="s">
        <v>145</v>
      </c>
      <c r="D148" s="64" t="s">
        <v>63</v>
      </c>
      <c r="E148" s="129">
        <v>120000</v>
      </c>
    </row>
    <row r="149" spans="1:5">
      <c r="A149" s="75"/>
      <c r="B149" s="59" t="s">
        <v>71</v>
      </c>
      <c r="C149" s="63"/>
      <c r="D149" s="64"/>
      <c r="E149" s="65">
        <f>E148</f>
        <v>120000</v>
      </c>
    </row>
    <row r="150" spans="1:5">
      <c r="A150" s="75"/>
      <c r="B150" s="75"/>
      <c r="C150" s="88"/>
      <c r="D150" s="128"/>
      <c r="E150" s="82"/>
    </row>
    <row r="151" spans="1:5">
      <c r="A151" s="75" t="s">
        <v>146</v>
      </c>
      <c r="B151" s="75" t="s">
        <v>0</v>
      </c>
      <c r="C151" s="88"/>
      <c r="D151" s="128"/>
      <c r="E151" s="82"/>
    </row>
    <row r="152" spans="1:5">
      <c r="A152" s="75"/>
      <c r="B152" s="130"/>
      <c r="C152" s="131"/>
      <c r="D152" s="132"/>
      <c r="E152" s="133"/>
    </row>
    <row r="153" spans="1:5">
      <c r="A153" s="75"/>
      <c r="B153" s="134" t="s">
        <v>147</v>
      </c>
      <c r="C153" s="135"/>
      <c r="D153" s="136"/>
      <c r="E153" s="137"/>
    </row>
    <row r="154" spans="1:5">
      <c r="A154" s="75"/>
      <c r="B154" s="138" t="s">
        <v>148</v>
      </c>
      <c r="C154" s="139"/>
      <c r="D154" s="70" t="s">
        <v>149</v>
      </c>
      <c r="E154" s="140">
        <v>150000</v>
      </c>
    </row>
    <row r="155" spans="1:5">
      <c r="A155" s="75"/>
      <c r="B155" s="98" t="s">
        <v>150</v>
      </c>
      <c r="C155" s="141"/>
      <c r="D155" s="142"/>
      <c r="E155" s="143"/>
    </row>
    <row r="156" spans="1:5">
      <c r="A156" s="75"/>
      <c r="B156" s="104" t="s">
        <v>151</v>
      </c>
      <c r="C156" s="144" t="s">
        <v>152</v>
      </c>
      <c r="D156" s="145" t="s">
        <v>63</v>
      </c>
      <c r="E156" s="146">
        <v>200000</v>
      </c>
    </row>
    <row r="157" spans="1:5">
      <c r="A157" s="75"/>
      <c r="B157" s="104"/>
      <c r="C157" s="110"/>
      <c r="D157" s="147"/>
      <c r="E157" s="146"/>
    </row>
    <row r="158" spans="1:5">
      <c r="A158" s="75"/>
      <c r="B158" s="104" t="s">
        <v>153</v>
      </c>
      <c r="C158" s="148" t="s">
        <v>66</v>
      </c>
      <c r="D158" s="147" t="s">
        <v>63</v>
      </c>
      <c r="E158" s="146">
        <v>100000</v>
      </c>
    </row>
    <row r="159" spans="1:5">
      <c r="A159" s="75"/>
      <c r="B159" s="104" t="s">
        <v>154</v>
      </c>
      <c r="C159" s="148"/>
      <c r="D159" s="149" t="s">
        <v>149</v>
      </c>
      <c r="E159" s="146">
        <v>300000</v>
      </c>
    </row>
    <row r="160" spans="1:5">
      <c r="A160" s="75"/>
      <c r="B160" s="104" t="s">
        <v>155</v>
      </c>
      <c r="C160" s="148" t="s">
        <v>66</v>
      </c>
      <c r="D160" s="147" t="s">
        <v>63</v>
      </c>
      <c r="E160" s="146">
        <v>283904.56</v>
      </c>
    </row>
    <row r="161" spans="1:5">
      <c r="A161" s="75"/>
      <c r="B161" s="104"/>
      <c r="C161" s="148" t="s">
        <v>67</v>
      </c>
      <c r="D161" s="147" t="s">
        <v>68</v>
      </c>
      <c r="E161" s="146">
        <v>10000</v>
      </c>
    </row>
    <row r="162" spans="1:5">
      <c r="A162" s="75"/>
      <c r="B162" s="104"/>
      <c r="C162" s="148" t="s">
        <v>156</v>
      </c>
      <c r="D162" s="147" t="s">
        <v>157</v>
      </c>
      <c r="E162" s="146">
        <v>1924.92</v>
      </c>
    </row>
    <row r="163" spans="1:5">
      <c r="A163" s="75"/>
      <c r="B163" s="104"/>
      <c r="C163" s="148" t="s">
        <v>158</v>
      </c>
      <c r="D163" s="147" t="s">
        <v>157</v>
      </c>
      <c r="E163" s="146">
        <v>4170.5200000000004</v>
      </c>
    </row>
    <row r="164" spans="1:5">
      <c r="A164" s="75"/>
      <c r="B164" s="104" t="s">
        <v>159</v>
      </c>
      <c r="C164" s="148" t="s">
        <v>66</v>
      </c>
      <c r="D164" s="147" t="s">
        <v>63</v>
      </c>
      <c r="E164" s="146">
        <v>100000</v>
      </c>
    </row>
    <row r="165" spans="1:5">
      <c r="A165" s="75"/>
      <c r="B165" s="71" t="s">
        <v>71</v>
      </c>
      <c r="C165" s="110"/>
      <c r="D165" s="150"/>
      <c r="E165" s="79">
        <f>SUM(E154:E164)</f>
        <v>1150000</v>
      </c>
    </row>
    <row r="166" spans="1:5">
      <c r="A166" s="75"/>
      <c r="B166" s="59"/>
      <c r="C166" s="110"/>
      <c r="D166" s="151"/>
      <c r="E166" s="79"/>
    </row>
    <row r="167" spans="1:5">
      <c r="A167" s="75"/>
      <c r="B167" s="59" t="s">
        <v>58</v>
      </c>
      <c r="C167" s="110"/>
      <c r="D167" s="151"/>
      <c r="E167" s="79">
        <f>SUM(E149+E165)</f>
        <v>1270000</v>
      </c>
    </row>
    <row r="168" spans="1:5">
      <c r="A168" s="75"/>
      <c r="B168" s="75"/>
      <c r="C168" s="88"/>
      <c r="D168" s="128"/>
      <c r="E168" s="82"/>
    </row>
    <row r="169" spans="1:5">
      <c r="A169" s="75"/>
      <c r="B169" s="75" t="s">
        <v>55</v>
      </c>
      <c r="C169" s="88"/>
      <c r="D169" s="128"/>
      <c r="E169" s="82"/>
    </row>
    <row r="170" spans="1:5">
      <c r="A170" s="75"/>
      <c r="B170" s="130"/>
      <c r="C170" s="131"/>
      <c r="D170" s="132"/>
      <c r="E170" s="133"/>
    </row>
    <row r="171" spans="1:5">
      <c r="A171" s="75"/>
      <c r="B171" s="59" t="s">
        <v>56</v>
      </c>
      <c r="C171" s="110"/>
      <c r="D171" s="132"/>
      <c r="E171" s="74">
        <f>E167</f>
        <v>1270000</v>
      </c>
    </row>
    <row r="172" spans="1:5">
      <c r="A172" s="75"/>
      <c r="B172" s="59" t="s">
        <v>57</v>
      </c>
      <c r="C172" s="110"/>
      <c r="D172" s="150"/>
      <c r="E172" s="79">
        <f>E171</f>
        <v>1270000</v>
      </c>
    </row>
    <row r="173" spans="1:5">
      <c r="B173" s="5"/>
      <c r="C173" s="14"/>
      <c r="D173" s="13"/>
      <c r="E173" s="13"/>
    </row>
    <row r="174" spans="1:5">
      <c r="B174" s="6"/>
      <c r="C174" s="20" t="s">
        <v>160</v>
      </c>
      <c r="D174" s="22"/>
      <c r="E174" s="23"/>
    </row>
    <row r="175" spans="1:5">
      <c r="A175" s="126" t="s">
        <v>167</v>
      </c>
      <c r="B175" s="5"/>
      <c r="C175" s="11"/>
      <c r="D175" s="11"/>
      <c r="E175" s="50"/>
    </row>
    <row r="176" spans="1:5">
      <c r="A176" s="6" t="s">
        <v>14</v>
      </c>
      <c r="B176" s="2"/>
      <c r="C176" s="9"/>
      <c r="D176" s="15"/>
      <c r="E176" s="8"/>
    </row>
    <row r="177" spans="1:6">
      <c r="B177" s="7" t="s">
        <v>161</v>
      </c>
      <c r="C177" s="9"/>
      <c r="D177" s="12"/>
      <c r="E177" s="8"/>
    </row>
    <row r="178" spans="1:6">
      <c r="B178" s="7"/>
      <c r="C178" s="9"/>
      <c r="D178" s="12"/>
      <c r="E178" s="8"/>
    </row>
    <row r="179" spans="1:6">
      <c r="A179" s="10"/>
      <c r="B179" s="71" t="s">
        <v>162</v>
      </c>
      <c r="C179" s="152"/>
      <c r="D179" s="153"/>
      <c r="E179" s="154"/>
    </row>
    <row r="180" spans="1:6">
      <c r="A180" s="7"/>
      <c r="B180" s="72" t="s">
        <v>131</v>
      </c>
      <c r="C180" s="152"/>
      <c r="D180" s="153"/>
      <c r="E180" s="155">
        <f>SUM(E148,E156,E158,E160,E164)</f>
        <v>803904.56</v>
      </c>
    </row>
    <row r="181" spans="1:6">
      <c r="A181" s="7"/>
      <c r="B181" s="104" t="s">
        <v>186</v>
      </c>
      <c r="C181" s="156"/>
      <c r="D181" s="157"/>
      <c r="E181" s="158">
        <f>SUM(E154,E159)</f>
        <v>450000</v>
      </c>
    </row>
    <row r="182" spans="1:6">
      <c r="A182" s="7"/>
      <c r="B182" s="104" t="s">
        <v>163</v>
      </c>
      <c r="C182" s="156"/>
      <c r="D182" s="157"/>
      <c r="E182" s="158">
        <f>SUM(E161)</f>
        <v>10000</v>
      </c>
    </row>
    <row r="183" spans="1:6">
      <c r="A183" s="7"/>
      <c r="B183" s="104" t="s">
        <v>187</v>
      </c>
      <c r="C183" s="156"/>
      <c r="D183" s="157"/>
      <c r="E183" s="158">
        <f>SUM(E162,E163)</f>
        <v>6095.4400000000005</v>
      </c>
    </row>
    <row r="184" spans="1:6">
      <c r="A184" s="7"/>
      <c r="B184" s="71" t="s">
        <v>164</v>
      </c>
      <c r="C184" s="152"/>
      <c r="D184" s="153"/>
      <c r="E184" s="159">
        <f>SUM(E180:E183)</f>
        <v>1270000</v>
      </c>
    </row>
    <row r="185" spans="1:6">
      <c r="A185" s="7"/>
      <c r="B185" s="75"/>
      <c r="C185" s="160"/>
      <c r="D185" s="128"/>
      <c r="E185" s="82"/>
    </row>
    <row r="186" spans="1:6">
      <c r="B186" s="6"/>
      <c r="C186" s="20" t="s">
        <v>166</v>
      </c>
      <c r="D186" s="22"/>
      <c r="E186" s="23"/>
    </row>
    <row r="187" spans="1:6">
      <c r="A187" s="126" t="s">
        <v>168</v>
      </c>
      <c r="B187" s="5"/>
      <c r="C187" s="11"/>
      <c r="D187" s="11"/>
      <c r="E187" s="50"/>
    </row>
    <row r="188" spans="1:6">
      <c r="A188" s="126"/>
      <c r="B188" s="5"/>
      <c r="C188" s="11"/>
      <c r="D188" s="11"/>
      <c r="E188" s="50"/>
    </row>
    <row r="189" spans="1:6" s="69" customFormat="1">
      <c r="A189" s="169" t="s">
        <v>172</v>
      </c>
      <c r="B189" s="161"/>
      <c r="C189" s="161"/>
      <c r="D189" s="162"/>
      <c r="F189" s="163"/>
    </row>
    <row r="190" spans="1:6" s="69" customFormat="1">
      <c r="A190" s="57"/>
      <c r="B190" s="57"/>
      <c r="C190" s="160"/>
      <c r="D190" s="164"/>
      <c r="F190" s="163"/>
    </row>
    <row r="191" spans="1:6" s="69" customFormat="1">
      <c r="A191" s="57"/>
      <c r="B191" s="113"/>
      <c r="C191" s="131"/>
      <c r="D191" s="147"/>
      <c r="F191" s="163"/>
    </row>
    <row r="192" spans="1:6" s="69" customFormat="1">
      <c r="A192" s="57"/>
      <c r="B192" s="72" t="s">
        <v>169</v>
      </c>
      <c r="C192" s="165"/>
      <c r="D192" s="166"/>
      <c r="E192" s="79">
        <f>E120</f>
        <v>6128600</v>
      </c>
      <c r="F192" s="163"/>
    </row>
    <row r="193" spans="1:6" s="69" customFormat="1">
      <c r="A193" s="57"/>
      <c r="B193" s="72" t="s">
        <v>170</v>
      </c>
      <c r="C193" s="167"/>
      <c r="D193" s="151"/>
      <c r="E193" s="79">
        <f>E171</f>
        <v>1270000</v>
      </c>
      <c r="F193" s="163"/>
    </row>
    <row r="194" spans="1:6" s="69" customFormat="1">
      <c r="A194" s="57"/>
      <c r="B194" s="71" t="s">
        <v>171</v>
      </c>
      <c r="C194" s="168"/>
      <c r="D194" s="151"/>
      <c r="E194" s="79">
        <f>SUM(E192:E193)</f>
        <v>7398600</v>
      </c>
      <c r="F194" s="163"/>
    </row>
    <row r="195" spans="1:6">
      <c r="A195" s="126"/>
      <c r="B195" s="5"/>
      <c r="C195" s="11"/>
      <c r="D195" s="11"/>
      <c r="E195" s="50"/>
    </row>
    <row r="196" spans="1:6">
      <c r="B196" s="6"/>
      <c r="C196" s="20" t="s">
        <v>165</v>
      </c>
      <c r="D196" s="22"/>
      <c r="E196" s="23"/>
    </row>
    <row r="197" spans="1:6">
      <c r="A197" s="126" t="s">
        <v>173</v>
      </c>
      <c r="B197" s="5"/>
      <c r="C197" s="11"/>
      <c r="D197" s="11"/>
      <c r="E197" s="50"/>
    </row>
    <row r="198" spans="1:6">
      <c r="A198" s="126"/>
      <c r="B198" s="5"/>
      <c r="C198" s="11"/>
      <c r="D198" s="11"/>
      <c r="E198" s="50"/>
    </row>
    <row r="199" spans="1:6">
      <c r="A199" s="57" t="s">
        <v>176</v>
      </c>
      <c r="B199" s="57"/>
      <c r="C199" s="161"/>
      <c r="D199" s="162"/>
      <c r="E199" s="69"/>
    </row>
    <row r="200" spans="1:6">
      <c r="A200" s="126"/>
      <c r="B200" s="57"/>
      <c r="C200" s="160"/>
      <c r="D200" s="164"/>
      <c r="E200" s="69"/>
    </row>
    <row r="201" spans="1:6">
      <c r="A201" s="7"/>
      <c r="B201" s="85"/>
      <c r="C201" s="83"/>
      <c r="D201" s="170"/>
      <c r="E201" s="69"/>
    </row>
    <row r="202" spans="1:6">
      <c r="B202" s="171" t="s">
        <v>174</v>
      </c>
      <c r="C202" s="172"/>
      <c r="D202" s="173"/>
      <c r="E202" s="174"/>
    </row>
    <row r="203" spans="1:6">
      <c r="A203" s="6" t="s">
        <v>28</v>
      </c>
      <c r="B203" s="138" t="s">
        <v>131</v>
      </c>
      <c r="C203" s="88"/>
      <c r="D203" s="175"/>
      <c r="E203" s="176">
        <f>SUM(E180,E128)</f>
        <v>3650000</v>
      </c>
    </row>
    <row r="204" spans="1:6">
      <c r="A204" s="6" t="s">
        <v>29</v>
      </c>
      <c r="B204" s="121" t="s">
        <v>184</v>
      </c>
      <c r="C204" s="88"/>
      <c r="D204" s="175"/>
      <c r="E204" s="176">
        <v>351191.77</v>
      </c>
    </row>
    <row r="205" spans="1:6">
      <c r="B205" s="123" t="s">
        <v>132</v>
      </c>
      <c r="C205" s="88"/>
      <c r="D205" s="175"/>
      <c r="E205" s="176">
        <v>50000</v>
      </c>
    </row>
    <row r="206" spans="1:6">
      <c r="B206" s="121" t="s">
        <v>133</v>
      </c>
      <c r="C206" s="88"/>
      <c r="D206" s="175"/>
      <c r="E206" s="177">
        <v>2421696.5299999998</v>
      </c>
    </row>
    <row r="207" spans="1:6">
      <c r="A207" s="7"/>
      <c r="B207" s="121" t="s">
        <v>134</v>
      </c>
      <c r="C207" s="88"/>
      <c r="D207" s="175"/>
      <c r="E207" s="177">
        <v>200000</v>
      </c>
    </row>
    <row r="208" spans="1:6">
      <c r="A208" s="7"/>
      <c r="B208" s="121" t="s">
        <v>135</v>
      </c>
      <c r="C208" s="88"/>
      <c r="D208" s="175"/>
      <c r="E208" s="177">
        <v>6000</v>
      </c>
    </row>
    <row r="209" spans="1:5">
      <c r="A209" s="7"/>
      <c r="B209" s="179" t="s">
        <v>185</v>
      </c>
      <c r="C209" s="88"/>
      <c r="D209" s="175"/>
      <c r="E209" s="177">
        <f>3616.26+6095.44</f>
        <v>9711.7000000000007</v>
      </c>
    </row>
    <row r="210" spans="1:5">
      <c r="A210" s="7"/>
      <c r="B210" s="179" t="s">
        <v>183</v>
      </c>
      <c r="C210" s="88"/>
      <c r="D210" s="175"/>
      <c r="E210" s="177">
        <v>250000</v>
      </c>
    </row>
    <row r="211" spans="1:5">
      <c r="A211" s="7"/>
      <c r="B211" s="138" t="s">
        <v>186</v>
      </c>
      <c r="C211" s="88"/>
      <c r="D211" s="175"/>
      <c r="E211" s="177">
        <f>E181</f>
        <v>450000</v>
      </c>
    </row>
    <row r="212" spans="1:5">
      <c r="A212" s="7"/>
      <c r="B212" s="138" t="s">
        <v>163</v>
      </c>
      <c r="C212" s="88"/>
      <c r="D212" s="175"/>
      <c r="E212" s="177">
        <f>E182</f>
        <v>10000</v>
      </c>
    </row>
    <row r="213" spans="1:5">
      <c r="B213" s="71" t="s">
        <v>175</v>
      </c>
      <c r="C213" s="152"/>
      <c r="D213" s="151"/>
      <c r="E213" s="159">
        <f>SUM(E203:E212)</f>
        <v>7398600</v>
      </c>
    </row>
    <row r="214" spans="1:5">
      <c r="B214" s="85"/>
      <c r="C214" s="83"/>
      <c r="D214" s="70"/>
      <c r="E214" s="69"/>
    </row>
    <row r="215" spans="1:5">
      <c r="B215" s="85"/>
      <c r="C215" s="20" t="s">
        <v>182</v>
      </c>
      <c r="D215" s="70"/>
      <c r="E215" s="69"/>
    </row>
    <row r="216" spans="1:5">
      <c r="A216" s="181" t="s">
        <v>188</v>
      </c>
      <c r="B216" s="181"/>
      <c r="C216" s="181"/>
      <c r="D216" s="181"/>
      <c r="E216" s="181"/>
    </row>
    <row r="217" spans="1:5">
      <c r="A217" s="20"/>
      <c r="B217" s="20"/>
      <c r="C217" s="20"/>
      <c r="D217" s="20"/>
      <c r="E217" s="20"/>
    </row>
    <row r="218" spans="1:5">
      <c r="A218" s="7" t="s">
        <v>189</v>
      </c>
    </row>
    <row r="219" spans="1:5">
      <c r="A219" s="7" t="s">
        <v>190</v>
      </c>
    </row>
    <row r="220" spans="1:5">
      <c r="A220" s="7" t="s">
        <v>179</v>
      </c>
    </row>
    <row r="222" spans="1:5">
      <c r="A222" s="180" t="s">
        <v>180</v>
      </c>
      <c r="B222" s="180"/>
      <c r="C222" s="180"/>
      <c r="D222" s="180"/>
      <c r="E222" s="180"/>
    </row>
    <row r="223" spans="1:5">
      <c r="A223" s="180" t="s">
        <v>181</v>
      </c>
      <c r="B223" s="180"/>
      <c r="C223" s="180"/>
      <c r="D223" s="180"/>
      <c r="E223" s="180"/>
    </row>
    <row r="224" spans="1:5">
      <c r="C224" s="6"/>
      <c r="D224" s="6"/>
    </row>
    <row r="225" spans="3:5">
      <c r="C225" s="6"/>
      <c r="D225" s="6"/>
    </row>
    <row r="226" spans="3:5">
      <c r="D226" s="1"/>
      <c r="E226" t="s">
        <v>27</v>
      </c>
    </row>
    <row r="227" spans="3:5">
      <c r="D227" s="1"/>
    </row>
    <row r="228" spans="3:5">
      <c r="D228" s="1"/>
      <c r="E228" t="s">
        <v>177</v>
      </c>
    </row>
  </sheetData>
  <mergeCells count="9">
    <mergeCell ref="A222:E222"/>
    <mergeCell ref="A223:E223"/>
    <mergeCell ref="A216:E216"/>
    <mergeCell ref="A2:E2"/>
    <mergeCell ref="A4:E4"/>
    <mergeCell ref="A8:E8"/>
    <mergeCell ref="A122:E122"/>
    <mergeCell ref="A138:E138"/>
    <mergeCell ref="A6:E6"/>
  </mergeCells>
  <phoneticPr fontId="0" type="noConversion"/>
  <pageMargins left="0.35433070866141736" right="0.15748031496062992" top="0.59055118110236227" bottom="0.59055118110236227" header="0.51181102362204722" footer="0.51181102362204722"/>
  <pageSetup paperSize="9" scale="90" orientation="landscape" r:id="rId1"/>
  <headerFooter alignWithMargins="0"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gradnje</vt:lpstr>
    </vt:vector>
  </TitlesOfParts>
  <Company>Grad Sisak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Pustaj</dc:creator>
  <cp:lastModifiedBy>Elfrida Mahulja</cp:lastModifiedBy>
  <cp:lastPrinted>2018-06-14T11:23:04Z</cp:lastPrinted>
  <dcterms:created xsi:type="dcterms:W3CDTF">2007-03-08T09:35:37Z</dcterms:created>
  <dcterms:modified xsi:type="dcterms:W3CDTF">2018-09-21T08:41:40Z</dcterms:modified>
</cp:coreProperties>
</file>