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54" i="1"/>
  <c r="J52"/>
  <c r="J50"/>
  <c r="J49" s="1"/>
  <c r="J47"/>
  <c r="J44"/>
  <c r="J43"/>
  <c r="J42"/>
  <c r="J41" s="1"/>
  <c r="I34"/>
  <c r="J40"/>
  <c r="I27"/>
  <c r="J39"/>
  <c r="J38"/>
  <c r="J36"/>
  <c r="J34" s="1"/>
  <c r="J35"/>
  <c r="J28"/>
  <c r="J24"/>
  <c r="J22"/>
  <c r="J16"/>
  <c r="J14" s="1"/>
  <c r="J12"/>
  <c r="J11" s="1"/>
  <c r="H11"/>
  <c r="H14"/>
  <c r="I14"/>
  <c r="H21"/>
  <c r="J21" s="1"/>
  <c r="H27"/>
  <c r="J27"/>
  <c r="H34"/>
  <c r="H41"/>
  <c r="I41"/>
  <c r="H46"/>
  <c r="I46"/>
  <c r="J46"/>
  <c r="H49"/>
  <c r="I49"/>
</calcChain>
</file>

<file path=xl/sharedStrings.xml><?xml version="1.0" encoding="utf-8"?>
<sst xmlns="http://schemas.openxmlformats.org/spreadsheetml/2006/main" count="148" uniqueCount="129">
  <si>
    <t xml:space="preserve">Na temelju članka 16. Zakona o proračunu (NN 87/08, 136/12 i 15/15) i članka 32. Statuta Općine Punat ( "Službene novine Primorsko-goranske </t>
  </si>
  <si>
    <t>STRATEŠKI CILJ</t>
  </si>
  <si>
    <t>MJERA</t>
  </si>
  <si>
    <t>Organizacijska klasifikacija</t>
  </si>
  <si>
    <t>INVESTICIJA / KAPITALNA POMOĆ /KAPITALNA DONACIJA</t>
  </si>
  <si>
    <t>Plan 2017.</t>
  </si>
  <si>
    <t>Pokazatelj rezultata</t>
  </si>
  <si>
    <t>Polazna vrijednost</t>
  </si>
  <si>
    <t>Ciljana</t>
  </si>
  <si>
    <t>2016.</t>
  </si>
  <si>
    <t>2017.</t>
  </si>
  <si>
    <t>1. Razvoj efikasne i transparentne lokalne samouprave</t>
  </si>
  <si>
    <t>1.1 Razvoj tehnološke infrast, razvoj i implement novih znanja i tehnologija</t>
  </si>
  <si>
    <t>P1001</t>
  </si>
  <si>
    <t>Ulaganje u kapitalnu imovinu</t>
  </si>
  <si>
    <t>K100001</t>
  </si>
  <si>
    <t>Postrojenja i oprema</t>
  </si>
  <si>
    <t>% realizacije</t>
  </si>
  <si>
    <t>2. Povećanje demografskih procesa i razvoj ljudskih potencijala</t>
  </si>
  <si>
    <t>P1002</t>
  </si>
  <si>
    <t>Program predšk. odgoja i obrazovanja</t>
  </si>
  <si>
    <t>1.2 Unapređenje odgojno-obrazovnih institucije</t>
  </si>
  <si>
    <t>T100001</t>
  </si>
  <si>
    <t>Dodatni program obrazovanja</t>
  </si>
  <si>
    <t>br. korisnika</t>
  </si>
  <si>
    <t xml:space="preserve">K100001 </t>
  </si>
  <si>
    <t>Kapitalna ulaganja u izgradnju škole</t>
  </si>
  <si>
    <t>K100003</t>
  </si>
  <si>
    <t>Kapitalna ulaganja u obrazovanje</t>
  </si>
  <si>
    <t>broj korisnika</t>
  </si>
  <si>
    <t>K100002</t>
  </si>
  <si>
    <t>Kapitalno ulaganje u predšk odgoj</t>
  </si>
  <si>
    <t>P1003</t>
  </si>
  <si>
    <t>Promicanje kulture</t>
  </si>
  <si>
    <t>Pohranjene knjige</t>
  </si>
  <si>
    <t>1.2.1. Poboljšanje kvalitete života ciljnih/ugroženih skupina</t>
  </si>
  <si>
    <t>P1007</t>
  </si>
  <si>
    <t xml:space="preserve"> Zdravstvo i socijalna skrb</t>
  </si>
  <si>
    <t>A100001</t>
  </si>
  <si>
    <t>Dodatni standard u zdravstvenoj i socijalnoj zaštiti</t>
  </si>
  <si>
    <t>3. Razvoj konkurentnog i održivog gospodarstva</t>
  </si>
  <si>
    <t xml:space="preserve"> 1.3.Poticanje razvoja turističke ponude</t>
  </si>
  <si>
    <t>A100002</t>
  </si>
  <si>
    <t>Poticanje turizma</t>
  </si>
  <si>
    <t>br.turista</t>
  </si>
  <si>
    <t>4. Izgradnja prometne i komunalne infrastrukture te unapređenje područja sporta i rekreacije</t>
  </si>
  <si>
    <t>1.4 Uređenje komunalne infrastrukture te razvoj lokalnih prometnica, šetnica, parkova i obale</t>
  </si>
  <si>
    <t>P1009</t>
  </si>
  <si>
    <t>Održavanje javne rasvjete</t>
  </si>
  <si>
    <t>br. rasvjetnih mjesta</t>
  </si>
  <si>
    <t>Održavanje zelenih površina</t>
  </si>
  <si>
    <t>kvadratura uređenih zelenih površina (u m2)</t>
  </si>
  <si>
    <t>A100003</t>
  </si>
  <si>
    <t>Održavanje javnih površina</t>
  </si>
  <si>
    <t>kvadratura javnih površina</t>
  </si>
  <si>
    <t>A100004</t>
  </si>
  <si>
    <t>Održavanje nerazvrstanih cesta</t>
  </si>
  <si>
    <t>A100005</t>
  </si>
  <si>
    <t>Održavanje oborinske kanalizacije</t>
  </si>
  <si>
    <t>A100008</t>
  </si>
  <si>
    <t>Ostale komunalne usluge</t>
  </si>
  <si>
    <t>P1010</t>
  </si>
  <si>
    <t>Gradnja komunalne infrastrukture</t>
  </si>
  <si>
    <t>Izgradnja i uređenje javnih površina</t>
  </si>
  <si>
    <t>novouređene javne površine (m2)</t>
  </si>
  <si>
    <t>Izgradnja i uređenje prometnica i nerazvrstanih cesta</t>
  </si>
  <si>
    <t>metri nove ceste i asfalta</t>
  </si>
  <si>
    <t>33.505</t>
  </si>
  <si>
    <t>33.705</t>
  </si>
  <si>
    <t>K100004</t>
  </si>
  <si>
    <t>Izgradnja javne rasvjete</t>
  </si>
  <si>
    <t xml:space="preserve">K100006 </t>
  </si>
  <si>
    <t>Izgradnja objekata i uređaja za odvodnju oborin. voda</t>
  </si>
  <si>
    <t>broj dužnih metara kanalske mreže</t>
  </si>
  <si>
    <t>K100009</t>
  </si>
  <si>
    <t xml:space="preserve"> Uređenje centralnog trga</t>
  </si>
  <si>
    <t>P1011</t>
  </si>
  <si>
    <t>Ostala kapitalna ulaganja</t>
  </si>
  <si>
    <t>K10005</t>
  </si>
  <si>
    <t>Uređenje plaža</t>
  </si>
  <si>
    <t>br. nove opreme</t>
  </si>
  <si>
    <t xml:space="preserve">K100010 </t>
  </si>
  <si>
    <t>Povećanje temeljnog kapitala - Ponikve</t>
  </si>
  <si>
    <t xml:space="preserve">K100012 </t>
  </si>
  <si>
    <t xml:space="preserve"> Ulaganja u zemljišta</t>
  </si>
  <si>
    <t>nova građ. zemljišta (m2)</t>
  </si>
  <si>
    <t xml:space="preserve">5.Povećanje funkcionalnosti </t>
  </si>
  <si>
    <t>1.5.Povećanje sigurnosti morskog prometa</t>
  </si>
  <si>
    <t>K100014</t>
  </si>
  <si>
    <t>Luka Punat</t>
  </si>
  <si>
    <t>6.Povećanje atraktivnosti obalnog pojasa</t>
  </si>
  <si>
    <t>1.6. Poboljšanje kvalitete mora</t>
  </si>
  <si>
    <t>P1014</t>
  </si>
  <si>
    <t>Uređenje plaža i šetnica</t>
  </si>
  <si>
    <t>7. Učinkovito upravljanje razvojem i razvojnim resursima</t>
  </si>
  <si>
    <t>1.7. Održivo prostorno i urbanističko planiranje</t>
  </si>
  <si>
    <t>K100007</t>
  </si>
  <si>
    <t xml:space="preserve"> Baza prostornih i neprostornih podataka</t>
  </si>
  <si>
    <t>% realizacije projekta</t>
  </si>
  <si>
    <t>Prostorno planska dokumentacija</t>
  </si>
  <si>
    <t>% područja pokriven prost.plan dokum.</t>
  </si>
  <si>
    <t>Predsjednik:</t>
  </si>
  <si>
    <t>Goran Gržančić, dr. med.</t>
  </si>
  <si>
    <t>kvadratura nerazvr.cesta</t>
  </si>
  <si>
    <t>br. rasvjetnih tijela</t>
  </si>
  <si>
    <t>Održavanje komun infrastrukture</t>
  </si>
  <si>
    <t>Održ i uređenje pomorskog dobra</t>
  </si>
  <si>
    <t>Službenim novinama Primorsko  - goranske Županije.</t>
  </si>
  <si>
    <t>aktivnost</t>
  </si>
  <si>
    <t>Promjena</t>
  </si>
  <si>
    <t>1. Izmjene i dopune Plana 2017.</t>
  </si>
  <si>
    <t xml:space="preserve"> K100003</t>
  </si>
  <si>
    <t>Uređenje groblja</t>
  </si>
  <si>
    <t>K100001-K100007</t>
  </si>
  <si>
    <t>1. Izmjene i dopune Plana razvojnih programa Općine Punat za 2017. s projekcijama za 2018. i 2019. godinu</t>
  </si>
  <si>
    <t>županije" 25/09,35/09 i 13/13), Općinsko vijeće Općine Punat na 30. sjednici održanoj 7. travnja 2017. godine donosi:</t>
  </si>
  <si>
    <t>Javna rasvjeta- Smart light</t>
  </si>
  <si>
    <t>P1016</t>
  </si>
  <si>
    <t>Program energetske učinkovitosti</t>
  </si>
  <si>
    <t>ušteda energije</t>
  </si>
  <si>
    <t xml:space="preserve">Ove 1. Izmjene i dopune Plana razvojnih programa za 2017. s projekcijama za 2018. i 2019. godinu stupaju na snagu osmog dana od dana objave u </t>
  </si>
  <si>
    <t xml:space="preserve">8.ušteda energije </t>
  </si>
  <si>
    <t>1.8 upravljanje JR pomoću regulatora</t>
  </si>
  <si>
    <t>KLASA: 021-05/17-01/3</t>
  </si>
  <si>
    <t>URBROJ: 2142-02-01-17-14</t>
  </si>
  <si>
    <t>Punat, 7. travnja 2017. godine</t>
  </si>
  <si>
    <t xml:space="preserve">OPĆINSKO VIJEĆE </t>
  </si>
  <si>
    <t>OPĆINE PUNAT</t>
  </si>
  <si>
    <t>,v.r.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</si>
</sst>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0000"/>
  </numFmts>
  <fonts count="22"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i/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164" fontId="7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/>
    <xf numFmtId="4" fontId="7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4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3" fontId="8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 shrinkToFi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/>
    <xf numFmtId="4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wrapText="1"/>
    </xf>
    <xf numFmtId="165" fontId="7" fillId="0" borderId="3" xfId="0" applyNumberFormat="1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5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4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/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2" fillId="0" borderId="1" xfId="0" applyFont="1" applyBorder="1"/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165" fontId="7" fillId="0" borderId="6" xfId="0" applyNumberFormat="1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center" wrapText="1"/>
    </xf>
    <xf numFmtId="4" fontId="7" fillId="0" borderId="7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49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1" fillId="0" borderId="1" xfId="0" applyNumberFormat="1" applyFont="1" applyBorder="1"/>
    <xf numFmtId="0" fontId="18" fillId="0" borderId="7" xfId="0" applyFont="1" applyBorder="1" applyAlignment="1">
      <alignment horizontal="left" wrapText="1"/>
    </xf>
    <xf numFmtId="4" fontId="19" fillId="0" borderId="1" xfId="0" applyNumberFormat="1" applyFont="1" applyBorder="1" applyAlignment="1">
      <alignment horizontal="right" wrapText="1"/>
    </xf>
    <xf numFmtId="4" fontId="8" fillId="0" borderId="2" xfId="0" applyNumberFormat="1" applyFont="1" applyBorder="1" applyAlignment="1">
      <alignment horizontal="right" wrapText="1"/>
    </xf>
    <xf numFmtId="4" fontId="7" fillId="0" borderId="4" xfId="0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4" fontId="8" fillId="0" borderId="5" xfId="0" applyNumberFormat="1" applyFont="1" applyBorder="1"/>
    <xf numFmtId="0" fontId="7" fillId="0" borderId="5" xfId="0" applyFont="1" applyBorder="1" applyAlignment="1">
      <alignment horizontal="center" wrapText="1"/>
    </xf>
    <xf numFmtId="165" fontId="7" fillId="0" borderId="5" xfId="0" applyNumberFormat="1" applyFont="1" applyBorder="1" applyAlignment="1">
      <alignment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wrapText="1"/>
    </xf>
    <xf numFmtId="164" fontId="8" fillId="0" borderId="5" xfId="0" applyNumberFormat="1" applyFont="1" applyBorder="1"/>
    <xf numFmtId="0" fontId="13" fillId="0" borderId="5" xfId="0" applyFont="1" applyBorder="1" applyAlignment="1">
      <alignment horizontal="center" wrapText="1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tabSelected="1" topLeftCell="B46" workbookViewId="0">
      <selection activeCell="O71" sqref="O71"/>
    </sheetView>
  </sheetViews>
  <sheetFormatPr defaultRowHeight="15"/>
  <cols>
    <col min="1" max="1" width="0" hidden="1" customWidth="1"/>
    <col min="2" max="2" width="12.7109375" customWidth="1"/>
    <col min="3" max="3" width="13.85546875" customWidth="1"/>
    <col min="4" max="4" width="4.85546875" customWidth="1"/>
    <col min="5" max="5" width="5.42578125" customWidth="1"/>
    <col min="6" max="6" width="8" customWidth="1"/>
    <col min="7" max="7" width="28.42578125" customWidth="1"/>
    <col min="8" max="8" width="10" bestFit="1" customWidth="1"/>
    <col min="9" max="9" width="10.42578125" customWidth="1"/>
    <col min="10" max="10" width="11.5703125" customWidth="1"/>
    <col min="11" max="11" width="12.85546875" style="60" customWidth="1"/>
    <col min="12" max="12" width="8" customWidth="1"/>
    <col min="13" max="13" width="7.5703125" customWidth="1"/>
  </cols>
  <sheetData>
    <row r="1" spans="1:18">
      <c r="K1" s="59"/>
      <c r="L1" s="1"/>
    </row>
    <row r="2" spans="1:18" s="4" customFormat="1">
      <c r="A2" s="2"/>
      <c r="B2" s="2" t="s">
        <v>0</v>
      </c>
      <c r="C2" s="3"/>
      <c r="D2" s="2"/>
      <c r="E2" s="2"/>
      <c r="F2" s="3"/>
      <c r="G2" s="2"/>
      <c r="H2" s="2"/>
      <c r="I2" s="2"/>
      <c r="J2" s="2"/>
      <c r="K2" s="9"/>
      <c r="L2"/>
      <c r="M2"/>
      <c r="N2"/>
      <c r="O2"/>
      <c r="P2"/>
      <c r="Q2"/>
      <c r="R2"/>
    </row>
    <row r="3" spans="1:18">
      <c r="B3" t="s">
        <v>115</v>
      </c>
      <c r="F3" s="5"/>
    </row>
    <row r="5" spans="1:18" s="6" customFormat="1" ht="21">
      <c r="B5" s="7" t="s">
        <v>114</v>
      </c>
      <c r="C5" s="8"/>
      <c r="D5" s="8"/>
      <c r="E5" s="8"/>
      <c r="F5" s="8"/>
      <c r="G5" s="8"/>
      <c r="H5" s="8"/>
      <c r="I5" s="8"/>
      <c r="J5" s="8"/>
      <c r="K5" s="8"/>
    </row>
    <row r="7" spans="1:18" ht="9.75" customHeight="1">
      <c r="F7" s="10"/>
      <c r="G7" s="10"/>
      <c r="H7" s="10"/>
      <c r="I7" s="10"/>
      <c r="J7" s="10"/>
      <c r="K7" s="61"/>
    </row>
    <row r="8" spans="1:18" ht="39.75" customHeight="1">
      <c r="B8" s="11" t="s">
        <v>1</v>
      </c>
      <c r="C8" s="12" t="s">
        <v>2</v>
      </c>
      <c r="D8" s="148" t="s">
        <v>3</v>
      </c>
      <c r="E8" s="148"/>
      <c r="F8" s="13" t="s">
        <v>108</v>
      </c>
      <c r="G8" s="13" t="s">
        <v>4</v>
      </c>
      <c r="H8" s="14" t="s">
        <v>5</v>
      </c>
      <c r="I8" s="72" t="s">
        <v>109</v>
      </c>
      <c r="J8" s="73" t="s">
        <v>110</v>
      </c>
      <c r="K8" s="62" t="s">
        <v>6</v>
      </c>
      <c r="L8" s="15" t="s">
        <v>7</v>
      </c>
      <c r="M8" s="17" t="s">
        <v>8</v>
      </c>
    </row>
    <row r="9" spans="1:18">
      <c r="B9" s="18"/>
      <c r="C9" s="18"/>
      <c r="D9" s="149"/>
      <c r="E9" s="149"/>
      <c r="F9" s="11"/>
      <c r="G9" s="13"/>
      <c r="H9" s="19"/>
      <c r="I9" s="19"/>
      <c r="J9" s="19"/>
      <c r="K9" s="63"/>
      <c r="L9" s="14" t="s">
        <v>9</v>
      </c>
      <c r="M9" s="14" t="s">
        <v>10</v>
      </c>
    </row>
    <row r="10" spans="1:18">
      <c r="B10" s="71">
        <v>1</v>
      </c>
      <c r="C10" s="71">
        <v>2</v>
      </c>
      <c r="D10" s="150">
        <v>3</v>
      </c>
      <c r="E10" s="150"/>
      <c r="F10" s="71">
        <v>4</v>
      </c>
      <c r="G10" s="71">
        <v>5</v>
      </c>
      <c r="H10" s="71">
        <v>6</v>
      </c>
      <c r="I10" s="71">
        <v>7</v>
      </c>
      <c r="J10" s="71">
        <v>8</v>
      </c>
      <c r="K10" s="71">
        <v>9</v>
      </c>
      <c r="L10" s="71">
        <v>10</v>
      </c>
      <c r="M10" s="71">
        <v>11</v>
      </c>
    </row>
    <row r="11" spans="1:18" ht="27" customHeight="1">
      <c r="B11" s="151" t="s">
        <v>11</v>
      </c>
      <c r="C11" s="152" t="s">
        <v>12</v>
      </c>
      <c r="D11" s="21">
        <v>3</v>
      </c>
      <c r="E11" s="22">
        <v>301</v>
      </c>
      <c r="F11" s="15" t="s">
        <v>13</v>
      </c>
      <c r="G11" s="13" t="s">
        <v>14</v>
      </c>
      <c r="H11" s="25">
        <f>H12</f>
        <v>279000</v>
      </c>
      <c r="I11" s="25">
        <v>26500</v>
      </c>
      <c r="J11" s="25">
        <f>J12</f>
        <v>305500</v>
      </c>
      <c r="K11" s="64"/>
      <c r="L11" s="20"/>
      <c r="M11" s="20"/>
    </row>
    <row r="12" spans="1:18" ht="15" customHeight="1">
      <c r="B12" s="151"/>
      <c r="C12" s="152"/>
      <c r="D12" s="21">
        <v>3</v>
      </c>
      <c r="E12" s="22">
        <v>301</v>
      </c>
      <c r="F12" s="15" t="s">
        <v>15</v>
      </c>
      <c r="G12" s="23" t="s">
        <v>16</v>
      </c>
      <c r="H12" s="29">
        <v>279000</v>
      </c>
      <c r="I12" s="29">
        <v>26500</v>
      </c>
      <c r="J12" s="29">
        <f>H12+I12</f>
        <v>305500</v>
      </c>
      <c r="K12" s="64" t="s">
        <v>17</v>
      </c>
      <c r="L12" s="20">
        <v>30</v>
      </c>
      <c r="M12" s="81">
        <v>45</v>
      </c>
    </row>
    <row r="13" spans="1:18" ht="12.75" customHeight="1">
      <c r="B13" s="151"/>
      <c r="C13" s="152"/>
      <c r="D13" s="21"/>
      <c r="E13" s="21"/>
      <c r="F13" s="21"/>
      <c r="G13" s="79"/>
      <c r="H13" s="46"/>
      <c r="I13" s="46"/>
      <c r="J13" s="46"/>
      <c r="K13" s="65"/>
      <c r="L13" s="20"/>
      <c r="M13" s="81"/>
    </row>
    <row r="14" spans="1:18" ht="27" customHeight="1">
      <c r="B14" s="145" t="s">
        <v>18</v>
      </c>
      <c r="C14" s="24"/>
      <c r="D14" s="21">
        <v>3</v>
      </c>
      <c r="E14" s="22">
        <v>301</v>
      </c>
      <c r="F14" s="77" t="s">
        <v>19</v>
      </c>
      <c r="G14" s="80" t="s">
        <v>20</v>
      </c>
      <c r="H14" s="78">
        <f>SUM(H15:H18)</f>
        <v>7835140</v>
      </c>
      <c r="I14" s="25">
        <f>SUM(I15:I18)</f>
        <v>-1424025</v>
      </c>
      <c r="J14" s="25">
        <f>J15+J16+J17+J18</f>
        <v>6411115</v>
      </c>
      <c r="K14" s="32"/>
      <c r="L14" s="20"/>
      <c r="M14" s="81"/>
    </row>
    <row r="15" spans="1:18" ht="15" customHeight="1">
      <c r="B15" s="145"/>
      <c r="C15" s="146" t="s">
        <v>21</v>
      </c>
      <c r="D15" s="21">
        <v>3</v>
      </c>
      <c r="E15" s="22">
        <v>301</v>
      </c>
      <c r="F15" s="15" t="s">
        <v>22</v>
      </c>
      <c r="G15" s="26" t="s">
        <v>23</v>
      </c>
      <c r="H15" s="27">
        <v>747500</v>
      </c>
      <c r="I15" s="27"/>
      <c r="J15" s="27">
        <v>747500</v>
      </c>
      <c r="K15" s="32" t="s">
        <v>24</v>
      </c>
      <c r="L15" s="20">
        <v>140</v>
      </c>
      <c r="M15" s="85">
        <v>160</v>
      </c>
    </row>
    <row r="16" spans="1:18" ht="26.25">
      <c r="B16" s="145"/>
      <c r="C16" s="146"/>
      <c r="D16" s="21">
        <v>3</v>
      </c>
      <c r="E16" s="22">
        <v>301</v>
      </c>
      <c r="F16" s="15" t="s">
        <v>25</v>
      </c>
      <c r="G16" s="23" t="s">
        <v>26</v>
      </c>
      <c r="H16" s="27">
        <v>7000000</v>
      </c>
      <c r="I16" s="27">
        <v>-1424025</v>
      </c>
      <c r="J16" s="27">
        <f>H16+I16</f>
        <v>5575975</v>
      </c>
      <c r="K16" s="32" t="s">
        <v>17</v>
      </c>
      <c r="L16" s="20">
        <v>10</v>
      </c>
      <c r="M16" s="81">
        <v>70</v>
      </c>
    </row>
    <row r="17" spans="2:13">
      <c r="B17" s="145"/>
      <c r="C17" s="146"/>
      <c r="D17" s="21">
        <v>3</v>
      </c>
      <c r="E17" s="22">
        <v>301</v>
      </c>
      <c r="F17" s="15" t="s">
        <v>27</v>
      </c>
      <c r="G17" s="23" t="s">
        <v>28</v>
      </c>
      <c r="H17" s="27">
        <v>55000</v>
      </c>
      <c r="I17" s="27"/>
      <c r="J17" s="27">
        <v>55000</v>
      </c>
      <c r="K17" s="32" t="s">
        <v>29</v>
      </c>
      <c r="L17" s="20">
        <v>115</v>
      </c>
      <c r="M17" s="20">
        <v>120</v>
      </c>
    </row>
    <row r="18" spans="2:13" ht="17.25" customHeight="1">
      <c r="B18" s="145"/>
      <c r="C18" s="146"/>
      <c r="D18" s="21">
        <v>3</v>
      </c>
      <c r="E18" s="22">
        <v>302</v>
      </c>
      <c r="F18" s="16" t="s">
        <v>30</v>
      </c>
      <c r="G18" s="23" t="s">
        <v>31</v>
      </c>
      <c r="H18" s="27">
        <v>32640</v>
      </c>
      <c r="I18" s="27"/>
      <c r="J18" s="27">
        <v>32640</v>
      </c>
      <c r="K18" s="32" t="s">
        <v>17</v>
      </c>
      <c r="L18" s="20">
        <v>70</v>
      </c>
      <c r="M18" s="20">
        <v>72</v>
      </c>
    </row>
    <row r="19" spans="2:13">
      <c r="B19" s="145"/>
      <c r="C19" s="146"/>
      <c r="D19" s="21">
        <v>3</v>
      </c>
      <c r="E19" s="22">
        <v>301</v>
      </c>
      <c r="F19" s="15" t="s">
        <v>32</v>
      </c>
      <c r="G19" s="13" t="s">
        <v>33</v>
      </c>
      <c r="H19" s="25">
        <v>10000</v>
      </c>
      <c r="I19" s="25"/>
      <c r="J19" s="25">
        <v>10000</v>
      </c>
      <c r="K19" s="66"/>
      <c r="L19" s="20"/>
      <c r="M19" s="20"/>
    </row>
    <row r="20" spans="2:13">
      <c r="B20" s="145"/>
      <c r="C20" s="146"/>
      <c r="D20" s="21">
        <v>3</v>
      </c>
      <c r="E20" s="22">
        <v>301</v>
      </c>
      <c r="F20" s="15" t="s">
        <v>25</v>
      </c>
      <c r="G20" s="28" t="s">
        <v>34</v>
      </c>
      <c r="H20" s="29">
        <v>10000</v>
      </c>
      <c r="I20" s="29"/>
      <c r="J20" s="29">
        <v>10000</v>
      </c>
      <c r="K20" s="32" t="s">
        <v>17</v>
      </c>
      <c r="L20" s="20">
        <v>80</v>
      </c>
      <c r="M20" s="20">
        <v>81</v>
      </c>
    </row>
    <row r="21" spans="2:13" ht="38.25" customHeight="1">
      <c r="B21" s="145"/>
      <c r="C21" s="137" t="s">
        <v>35</v>
      </c>
      <c r="D21" s="21">
        <v>3</v>
      </c>
      <c r="E21" s="22">
        <v>301</v>
      </c>
      <c r="F21" s="15" t="s">
        <v>36</v>
      </c>
      <c r="G21" s="30" t="s">
        <v>37</v>
      </c>
      <c r="H21" s="25">
        <f>H22</f>
        <v>572700</v>
      </c>
      <c r="I21" s="25"/>
      <c r="J21" s="25">
        <f>H21+I21</f>
        <v>572700</v>
      </c>
      <c r="K21" s="32"/>
      <c r="L21" s="20"/>
      <c r="M21" s="20"/>
    </row>
    <row r="22" spans="2:13" ht="24.75" customHeight="1">
      <c r="B22" s="145"/>
      <c r="C22" s="137"/>
      <c r="D22" s="21">
        <v>3</v>
      </c>
      <c r="E22" s="22">
        <v>301</v>
      </c>
      <c r="F22" s="15" t="s">
        <v>38</v>
      </c>
      <c r="G22" s="28" t="s">
        <v>39</v>
      </c>
      <c r="H22" s="27">
        <v>572700</v>
      </c>
      <c r="I22" s="27"/>
      <c r="J22" s="25">
        <f>H22+I22</f>
        <v>572700</v>
      </c>
      <c r="K22" s="67" t="s">
        <v>24</v>
      </c>
      <c r="L22" s="20">
        <v>600</v>
      </c>
      <c r="M22" s="20">
        <v>630</v>
      </c>
    </row>
    <row r="23" spans="2:13">
      <c r="B23" s="145"/>
      <c r="C23" s="137"/>
      <c r="D23" s="50"/>
      <c r="E23" s="51"/>
      <c r="F23" s="52"/>
      <c r="G23" s="53"/>
      <c r="H23" s="57"/>
      <c r="I23" s="57"/>
      <c r="J23" s="57"/>
      <c r="K23" s="68"/>
      <c r="L23" s="58"/>
      <c r="M23" s="58"/>
    </row>
    <row r="24" spans="2:13" ht="15" customHeight="1">
      <c r="B24" s="133" t="s">
        <v>40</v>
      </c>
      <c r="C24" s="134" t="s">
        <v>41</v>
      </c>
      <c r="D24" s="49"/>
      <c r="E24" s="49"/>
      <c r="F24" s="112" t="s">
        <v>42</v>
      </c>
      <c r="G24" s="118" t="s">
        <v>43</v>
      </c>
      <c r="H24" s="138">
        <v>102000</v>
      </c>
      <c r="I24" s="138"/>
      <c r="J24" s="142">
        <f>H24+I24</f>
        <v>102000</v>
      </c>
      <c r="K24" s="124" t="s">
        <v>44</v>
      </c>
      <c r="L24" s="102">
        <v>103000</v>
      </c>
      <c r="M24" s="102">
        <v>103000</v>
      </c>
    </row>
    <row r="25" spans="2:13">
      <c r="B25" s="133"/>
      <c r="C25" s="134"/>
      <c r="D25" s="49"/>
      <c r="E25" s="49"/>
      <c r="F25" s="113"/>
      <c r="G25" s="119"/>
      <c r="H25" s="139"/>
      <c r="I25" s="139"/>
      <c r="J25" s="143"/>
      <c r="K25" s="125"/>
      <c r="L25" s="103"/>
      <c r="M25" s="103"/>
    </row>
    <row r="26" spans="2:13" ht="20.25" customHeight="1">
      <c r="B26" s="133"/>
      <c r="C26" s="134"/>
      <c r="D26" s="49"/>
      <c r="E26" s="49"/>
      <c r="F26" s="114"/>
      <c r="G26" s="120"/>
      <c r="H26" s="140"/>
      <c r="I26" s="141"/>
      <c r="J26" s="144"/>
      <c r="K26" s="126"/>
      <c r="L26" s="104"/>
      <c r="M26" s="104"/>
    </row>
    <row r="27" spans="2:13" ht="15" customHeight="1">
      <c r="B27" s="135" t="s">
        <v>45</v>
      </c>
      <c r="C27" s="136" t="s">
        <v>46</v>
      </c>
      <c r="D27" s="47">
        <v>3</v>
      </c>
      <c r="E27" s="48">
        <v>301</v>
      </c>
      <c r="F27" s="55" t="s">
        <v>47</v>
      </c>
      <c r="G27" s="30" t="s">
        <v>105</v>
      </c>
      <c r="H27" s="25">
        <f>H28+H29+H30+H31+H32+H33</f>
        <v>2214435</v>
      </c>
      <c r="I27" s="54">
        <f>SUM(I28:I33)</f>
        <v>0</v>
      </c>
      <c r="J27" s="25">
        <f>H27+I27</f>
        <v>2214435</v>
      </c>
      <c r="K27" s="69"/>
      <c r="L27" s="56"/>
      <c r="M27" s="56"/>
    </row>
    <row r="28" spans="2:13" ht="24.75">
      <c r="B28" s="135"/>
      <c r="C28" s="136"/>
      <c r="D28" s="21">
        <v>3</v>
      </c>
      <c r="E28" s="22">
        <v>301</v>
      </c>
      <c r="F28" s="15" t="s">
        <v>38</v>
      </c>
      <c r="G28" s="23" t="s">
        <v>48</v>
      </c>
      <c r="H28" s="29">
        <v>395000</v>
      </c>
      <c r="I28" s="29"/>
      <c r="J28" s="29">
        <f>H28+I28</f>
        <v>395000</v>
      </c>
      <c r="K28" s="32" t="s">
        <v>49</v>
      </c>
      <c r="L28" s="20">
        <v>480</v>
      </c>
      <c r="M28" s="20">
        <v>490</v>
      </c>
    </row>
    <row r="29" spans="2:13" ht="39" customHeight="1">
      <c r="B29" s="135"/>
      <c r="C29" s="136"/>
      <c r="D29" s="21">
        <v>3</v>
      </c>
      <c r="E29" s="22">
        <v>301</v>
      </c>
      <c r="F29" s="15" t="s">
        <v>42</v>
      </c>
      <c r="G29" s="28" t="s">
        <v>50</v>
      </c>
      <c r="H29" s="29">
        <v>850824.63</v>
      </c>
      <c r="I29" s="29"/>
      <c r="J29" s="29">
        <v>850824.63</v>
      </c>
      <c r="K29" s="33" t="s">
        <v>51</v>
      </c>
      <c r="L29" s="31">
        <v>18360</v>
      </c>
      <c r="M29" s="31">
        <v>18360</v>
      </c>
    </row>
    <row r="30" spans="2:13" ht="24.75">
      <c r="B30" s="135"/>
      <c r="C30" s="136"/>
      <c r="D30" s="21">
        <v>3</v>
      </c>
      <c r="E30" s="22">
        <v>301</v>
      </c>
      <c r="F30" s="15" t="s">
        <v>52</v>
      </c>
      <c r="G30" s="28" t="s">
        <v>53</v>
      </c>
      <c r="H30" s="29">
        <v>575989.98</v>
      </c>
      <c r="I30" s="29"/>
      <c r="J30" s="29">
        <v>575989.98</v>
      </c>
      <c r="K30" s="32" t="s">
        <v>54</v>
      </c>
      <c r="L30" s="31">
        <v>7039664</v>
      </c>
      <c r="M30" s="31">
        <v>7039664</v>
      </c>
    </row>
    <row r="31" spans="2:13" ht="24.75">
      <c r="B31" s="135"/>
      <c r="C31" s="136"/>
      <c r="D31" s="21"/>
      <c r="E31" s="22"/>
      <c r="F31" s="15" t="s">
        <v>55</v>
      </c>
      <c r="G31" s="28" t="s">
        <v>56</v>
      </c>
      <c r="H31" s="29">
        <v>241620.39</v>
      </c>
      <c r="I31" s="29"/>
      <c r="J31" s="29">
        <v>241620.39</v>
      </c>
      <c r="K31" s="32" t="s">
        <v>103</v>
      </c>
      <c r="L31" s="20">
        <v>450</v>
      </c>
      <c r="M31" s="20">
        <v>450</v>
      </c>
    </row>
    <row r="32" spans="2:13" ht="39" customHeight="1">
      <c r="B32" s="135"/>
      <c r="C32" s="136"/>
      <c r="D32" s="21"/>
      <c r="E32" s="22"/>
      <c r="F32" s="15" t="s">
        <v>57</v>
      </c>
      <c r="G32" s="28" t="s">
        <v>58</v>
      </c>
      <c r="H32" s="29">
        <v>11000</v>
      </c>
      <c r="I32" s="29"/>
      <c r="J32" s="29">
        <v>11000</v>
      </c>
      <c r="K32" s="32" t="s">
        <v>73</v>
      </c>
      <c r="L32" s="31">
        <v>4920</v>
      </c>
      <c r="M32" s="31">
        <v>5070</v>
      </c>
    </row>
    <row r="33" spans="2:13">
      <c r="B33" s="135"/>
      <c r="C33" s="136"/>
      <c r="D33" s="21"/>
      <c r="E33" s="22"/>
      <c r="F33" s="15" t="s">
        <v>59</v>
      </c>
      <c r="G33" s="28" t="s">
        <v>60</v>
      </c>
      <c r="H33" s="29">
        <v>140000</v>
      </c>
      <c r="I33" s="29"/>
      <c r="J33" s="29">
        <v>140000</v>
      </c>
      <c r="K33" s="32" t="s">
        <v>17</v>
      </c>
      <c r="L33" s="20">
        <v>100</v>
      </c>
      <c r="M33" s="20">
        <v>100</v>
      </c>
    </row>
    <row r="34" spans="2:13">
      <c r="B34" s="135"/>
      <c r="C34" s="136"/>
      <c r="D34" s="21"/>
      <c r="E34" s="22"/>
      <c r="F34" s="15" t="s">
        <v>61</v>
      </c>
      <c r="G34" s="13" t="s">
        <v>62</v>
      </c>
      <c r="H34" s="25">
        <f>SUM(H35:H40)</f>
        <v>4656500</v>
      </c>
      <c r="I34" s="25">
        <f>I35+I36+I38+I39+I40+I37</f>
        <v>-103750</v>
      </c>
      <c r="J34" s="25">
        <f>SUM(J35:J40)</f>
        <v>4552750</v>
      </c>
      <c r="K34" s="70"/>
      <c r="L34" s="20"/>
      <c r="M34" s="20"/>
    </row>
    <row r="35" spans="2:13" ht="25.5" customHeight="1">
      <c r="B35" s="135"/>
      <c r="C35" s="136"/>
      <c r="D35" s="21">
        <v>3</v>
      </c>
      <c r="E35" s="22">
        <v>301</v>
      </c>
      <c r="F35" s="34" t="s">
        <v>15</v>
      </c>
      <c r="G35" s="23" t="s">
        <v>63</v>
      </c>
      <c r="H35" s="29">
        <v>267500</v>
      </c>
      <c r="I35" s="29">
        <v>325000</v>
      </c>
      <c r="J35" s="29">
        <f>H35+I35</f>
        <v>592500</v>
      </c>
      <c r="K35" s="32" t="s">
        <v>64</v>
      </c>
      <c r="L35" s="31">
        <v>16730</v>
      </c>
      <c r="M35" s="82">
        <v>16930</v>
      </c>
    </row>
    <row r="36" spans="2:13" ht="26.25">
      <c r="B36" s="135"/>
      <c r="C36" s="136"/>
      <c r="D36" s="21">
        <v>3</v>
      </c>
      <c r="E36" s="22">
        <v>301</v>
      </c>
      <c r="F36" s="35" t="s">
        <v>30</v>
      </c>
      <c r="G36" s="36" t="s">
        <v>65</v>
      </c>
      <c r="H36" s="29">
        <v>2844000</v>
      </c>
      <c r="I36" s="29">
        <v>-76250</v>
      </c>
      <c r="J36" s="29">
        <f>H36+I36</f>
        <v>2767750</v>
      </c>
      <c r="K36" s="32" t="s">
        <v>66</v>
      </c>
      <c r="L36" s="37" t="s">
        <v>67</v>
      </c>
      <c r="M36" s="83" t="s">
        <v>68</v>
      </c>
    </row>
    <row r="37" spans="2:13">
      <c r="B37" s="135"/>
      <c r="C37" s="136"/>
      <c r="D37" s="21">
        <v>3</v>
      </c>
      <c r="E37" s="74">
        <v>301</v>
      </c>
      <c r="F37" s="75" t="s">
        <v>111</v>
      </c>
      <c r="G37" s="86" t="s">
        <v>112</v>
      </c>
      <c r="H37" s="87"/>
      <c r="I37" s="87">
        <v>25000</v>
      </c>
      <c r="J37" s="87">
        <v>25000</v>
      </c>
      <c r="K37" s="76"/>
      <c r="L37" s="37"/>
      <c r="M37" s="83"/>
    </row>
    <row r="38" spans="2:13" ht="24.75">
      <c r="B38" s="135"/>
      <c r="C38" s="136"/>
      <c r="D38" s="21"/>
      <c r="E38" s="22"/>
      <c r="F38" s="38" t="s">
        <v>69</v>
      </c>
      <c r="G38" s="23" t="s">
        <v>70</v>
      </c>
      <c r="H38" s="29">
        <v>1095000</v>
      </c>
      <c r="I38" s="29">
        <v>-320500</v>
      </c>
      <c r="J38" s="29">
        <f>H38+I38</f>
        <v>774500</v>
      </c>
      <c r="K38" s="32" t="s">
        <v>104</v>
      </c>
      <c r="L38" s="20">
        <v>480</v>
      </c>
      <c r="M38" s="81">
        <v>490</v>
      </c>
    </row>
    <row r="39" spans="2:13" ht="36.75">
      <c r="B39" s="135"/>
      <c r="C39" s="136"/>
      <c r="D39" s="21">
        <v>3</v>
      </c>
      <c r="E39" s="22">
        <v>301</v>
      </c>
      <c r="F39" s="15" t="s">
        <v>71</v>
      </c>
      <c r="G39" s="23" t="s">
        <v>72</v>
      </c>
      <c r="H39" s="29">
        <v>200000</v>
      </c>
      <c r="I39" s="29">
        <v>145000</v>
      </c>
      <c r="J39" s="29">
        <f>H39+I39</f>
        <v>345000</v>
      </c>
      <c r="K39" s="32" t="s">
        <v>73</v>
      </c>
      <c r="L39" s="31">
        <v>4920</v>
      </c>
      <c r="M39" s="84">
        <v>5070</v>
      </c>
    </row>
    <row r="40" spans="2:13" ht="37.5" customHeight="1">
      <c r="B40" s="135"/>
      <c r="C40" s="136"/>
      <c r="D40" s="21">
        <v>3</v>
      </c>
      <c r="E40" s="22">
        <v>301</v>
      </c>
      <c r="F40" s="15" t="s">
        <v>74</v>
      </c>
      <c r="G40" s="23" t="s">
        <v>75</v>
      </c>
      <c r="H40" s="29">
        <v>250000</v>
      </c>
      <c r="I40" s="29">
        <v>-202000</v>
      </c>
      <c r="J40" s="29">
        <f>H40+I40</f>
        <v>48000</v>
      </c>
      <c r="K40" s="32" t="s">
        <v>98</v>
      </c>
      <c r="L40" s="20">
        <v>8</v>
      </c>
      <c r="M40" s="81">
        <v>11</v>
      </c>
    </row>
    <row r="41" spans="2:13" ht="15" customHeight="1">
      <c r="B41" s="135"/>
      <c r="C41" s="136"/>
      <c r="D41" s="21"/>
      <c r="E41" s="22"/>
      <c r="F41" s="15" t="s">
        <v>76</v>
      </c>
      <c r="G41" s="30" t="s">
        <v>77</v>
      </c>
      <c r="H41" s="25">
        <f>SUM(H42:H45)</f>
        <v>1196590</v>
      </c>
      <c r="I41" s="25">
        <f>SUM(I42:I45)</f>
        <v>0</v>
      </c>
      <c r="J41" s="25">
        <f>SUM(J42:J45)</f>
        <v>1196590</v>
      </c>
      <c r="K41" s="32"/>
      <c r="L41" s="20"/>
      <c r="M41" s="20"/>
    </row>
    <row r="42" spans="2:13" ht="15" customHeight="1">
      <c r="B42" s="135"/>
      <c r="C42" s="136"/>
      <c r="D42" s="21">
        <v>3</v>
      </c>
      <c r="E42" s="22">
        <v>301</v>
      </c>
      <c r="F42" s="15" t="s">
        <v>78</v>
      </c>
      <c r="G42" s="23" t="s">
        <v>79</v>
      </c>
      <c r="H42" s="29">
        <v>27790</v>
      </c>
      <c r="I42" s="29"/>
      <c r="J42" s="29">
        <f>H42+I42</f>
        <v>27790</v>
      </c>
      <c r="K42" s="32" t="s">
        <v>80</v>
      </c>
      <c r="L42" s="20">
        <v>5</v>
      </c>
      <c r="M42" s="20">
        <v>6</v>
      </c>
    </row>
    <row r="43" spans="2:13" ht="26.25" customHeight="1">
      <c r="B43" s="135"/>
      <c r="C43" s="136"/>
      <c r="D43" s="21">
        <v>3</v>
      </c>
      <c r="E43" s="22">
        <v>301</v>
      </c>
      <c r="F43" s="15" t="s">
        <v>81</v>
      </c>
      <c r="G43" s="23" t="s">
        <v>82</v>
      </c>
      <c r="H43" s="29">
        <v>968800</v>
      </c>
      <c r="I43" s="29">
        <v>0</v>
      </c>
      <c r="J43" s="29">
        <f>H43+I43</f>
        <v>968800</v>
      </c>
      <c r="K43" s="32" t="s">
        <v>17</v>
      </c>
      <c r="L43" s="20">
        <v>10</v>
      </c>
      <c r="M43" s="20">
        <v>55</v>
      </c>
    </row>
    <row r="44" spans="2:13" ht="29.25" customHeight="1">
      <c r="B44" s="135"/>
      <c r="C44" s="136"/>
      <c r="D44" s="21">
        <v>3</v>
      </c>
      <c r="E44" s="22">
        <v>301</v>
      </c>
      <c r="F44" s="45" t="s">
        <v>83</v>
      </c>
      <c r="G44" s="23" t="s">
        <v>84</v>
      </c>
      <c r="H44" s="29">
        <v>200000</v>
      </c>
      <c r="I44" s="29">
        <v>0</v>
      </c>
      <c r="J44" s="29">
        <f>H44+I44</f>
        <v>200000</v>
      </c>
      <c r="K44" s="32" t="s">
        <v>85</v>
      </c>
      <c r="L44" s="20">
        <v>0</v>
      </c>
      <c r="M44" s="20">
        <v>200</v>
      </c>
    </row>
    <row r="45" spans="2:13" ht="39" customHeight="1">
      <c r="B45" s="39" t="s">
        <v>86</v>
      </c>
      <c r="C45" s="39" t="s">
        <v>87</v>
      </c>
      <c r="D45" s="21"/>
      <c r="E45" s="22"/>
      <c r="F45" s="45" t="s">
        <v>88</v>
      </c>
      <c r="G45" s="40" t="s">
        <v>89</v>
      </c>
      <c r="H45" s="29">
        <v>0</v>
      </c>
      <c r="I45" s="29">
        <v>0</v>
      </c>
      <c r="J45" s="29">
        <v>0</v>
      </c>
      <c r="K45" s="32" t="s">
        <v>98</v>
      </c>
      <c r="L45" s="20">
        <v>0</v>
      </c>
      <c r="M45" s="20">
        <v>0</v>
      </c>
    </row>
    <row r="46" spans="2:13" ht="18" customHeight="1">
      <c r="B46" s="128" t="s">
        <v>90</v>
      </c>
      <c r="C46" s="137" t="s">
        <v>91</v>
      </c>
      <c r="D46" s="41"/>
      <c r="E46" s="22"/>
      <c r="F46" s="15" t="s">
        <v>92</v>
      </c>
      <c r="G46" s="42" t="s">
        <v>106</v>
      </c>
      <c r="H46" s="25">
        <f>SUM(H47:H47)</f>
        <v>360000</v>
      </c>
      <c r="I46" s="25">
        <f>SUM(I47:I47)</f>
        <v>117000</v>
      </c>
      <c r="J46" s="25">
        <f>SUM(J47:J47)</f>
        <v>477000</v>
      </c>
      <c r="K46" s="43"/>
      <c r="L46" s="20"/>
      <c r="M46" s="20"/>
    </row>
    <row r="47" spans="2:13" ht="18" customHeight="1">
      <c r="B47" s="128"/>
      <c r="C47" s="137"/>
      <c r="D47" s="121">
        <v>3</v>
      </c>
      <c r="E47" s="147">
        <v>301</v>
      </c>
      <c r="F47" s="122" t="s">
        <v>113</v>
      </c>
      <c r="G47" s="123" t="s">
        <v>93</v>
      </c>
      <c r="H47" s="108">
        <v>360000</v>
      </c>
      <c r="I47" s="108">
        <v>117000</v>
      </c>
      <c r="J47" s="108">
        <f>H47+I47</f>
        <v>477000</v>
      </c>
      <c r="K47" s="110" t="s">
        <v>17</v>
      </c>
      <c r="L47" s="132">
        <v>25</v>
      </c>
      <c r="M47" s="115">
        <v>30</v>
      </c>
    </row>
    <row r="48" spans="2:13" ht="18" customHeight="1">
      <c r="B48" s="128"/>
      <c r="C48" s="137"/>
      <c r="D48" s="121"/>
      <c r="E48" s="147"/>
      <c r="F48" s="122"/>
      <c r="G48" s="123"/>
      <c r="H48" s="109"/>
      <c r="I48" s="109"/>
      <c r="J48" s="109"/>
      <c r="K48" s="110"/>
      <c r="L48" s="132"/>
      <c r="M48" s="116"/>
    </row>
    <row r="49" spans="2:13" ht="18" customHeight="1">
      <c r="B49" s="122" t="s">
        <v>94</v>
      </c>
      <c r="C49" s="128" t="s">
        <v>95</v>
      </c>
      <c r="D49" s="44"/>
      <c r="E49" s="44"/>
      <c r="F49" s="15" t="s">
        <v>76</v>
      </c>
      <c r="G49" s="42" t="s">
        <v>77</v>
      </c>
      <c r="H49" s="25">
        <f>(H50+H52)</f>
        <v>296245</v>
      </c>
      <c r="I49" s="25">
        <f>(I50+I52)</f>
        <v>0</v>
      </c>
      <c r="J49" s="25">
        <f>(J50+J52)</f>
        <v>296245</v>
      </c>
      <c r="K49" s="43"/>
      <c r="L49" s="20"/>
      <c r="M49" s="20"/>
    </row>
    <row r="50" spans="2:13" ht="15" customHeight="1">
      <c r="B50" s="122"/>
      <c r="C50" s="128"/>
      <c r="D50" s="21">
        <v>3</v>
      </c>
      <c r="E50" s="22">
        <v>301</v>
      </c>
      <c r="F50" s="130" t="s">
        <v>96</v>
      </c>
      <c r="G50" s="131" t="s">
        <v>97</v>
      </c>
      <c r="H50" s="117">
        <v>46245</v>
      </c>
      <c r="I50" s="117">
        <v>0</v>
      </c>
      <c r="J50" s="117">
        <f>H50+I50</f>
        <v>46245</v>
      </c>
      <c r="K50" s="110" t="s">
        <v>98</v>
      </c>
      <c r="L50" s="111">
        <v>96</v>
      </c>
      <c r="M50" s="111">
        <v>100</v>
      </c>
    </row>
    <row r="51" spans="2:13">
      <c r="B51" s="122"/>
      <c r="C51" s="128"/>
      <c r="D51" s="21">
        <v>3</v>
      </c>
      <c r="E51" s="22">
        <v>301</v>
      </c>
      <c r="F51" s="130"/>
      <c r="G51" s="131"/>
      <c r="H51" s="117"/>
      <c r="I51" s="117"/>
      <c r="J51" s="117"/>
      <c r="K51" s="110"/>
      <c r="L51" s="111"/>
      <c r="M51" s="111"/>
    </row>
    <row r="52" spans="2:13" ht="36" customHeight="1">
      <c r="B52" s="127"/>
      <c r="C52" s="129"/>
      <c r="D52" s="50">
        <v>3</v>
      </c>
      <c r="E52" s="51">
        <v>301</v>
      </c>
      <c r="F52" s="52" t="s">
        <v>69</v>
      </c>
      <c r="G52" s="40" t="s">
        <v>99</v>
      </c>
      <c r="H52" s="88">
        <v>250000</v>
      </c>
      <c r="I52" s="88"/>
      <c r="J52" s="88">
        <f>H52+I52</f>
        <v>250000</v>
      </c>
      <c r="K52" s="89" t="s">
        <v>100</v>
      </c>
      <c r="L52" s="90">
        <v>97</v>
      </c>
      <c r="M52" s="90">
        <v>98</v>
      </c>
    </row>
    <row r="53" spans="2:13" ht="18" customHeight="1">
      <c r="B53" s="95"/>
      <c r="C53" s="75"/>
      <c r="D53" s="49"/>
      <c r="E53" s="96"/>
      <c r="F53" s="95" t="s">
        <v>117</v>
      </c>
      <c r="G53" s="99" t="s">
        <v>118</v>
      </c>
      <c r="H53" s="97"/>
      <c r="I53" s="97">
        <v>285714</v>
      </c>
      <c r="J53" s="97">
        <v>285714</v>
      </c>
      <c r="K53" s="98"/>
      <c r="L53" s="91"/>
      <c r="M53" s="91"/>
    </row>
    <row r="54" spans="2:13" ht="36.75">
      <c r="B54" s="101" t="s">
        <v>121</v>
      </c>
      <c r="C54" s="101" t="s">
        <v>122</v>
      </c>
      <c r="D54" s="100">
        <v>3</v>
      </c>
      <c r="E54" s="91">
        <v>301</v>
      </c>
      <c r="F54" s="93" t="s">
        <v>71</v>
      </c>
      <c r="G54" s="91" t="s">
        <v>116</v>
      </c>
      <c r="H54" s="91"/>
      <c r="I54" s="94">
        <v>285714</v>
      </c>
      <c r="J54" s="94">
        <f>I54</f>
        <v>285714</v>
      </c>
      <c r="K54" s="92" t="s">
        <v>119</v>
      </c>
      <c r="L54" s="91">
        <v>480</v>
      </c>
      <c r="M54" s="91">
        <v>490</v>
      </c>
    </row>
    <row r="57" spans="2:13">
      <c r="B57" t="s">
        <v>120</v>
      </c>
    </row>
    <row r="58" spans="2:13">
      <c r="B58" t="s">
        <v>107</v>
      </c>
    </row>
    <row r="60" spans="2:13">
      <c r="B60" t="s">
        <v>123</v>
      </c>
    </row>
    <row r="61" spans="2:13">
      <c r="B61" t="s">
        <v>124</v>
      </c>
    </row>
    <row r="62" spans="2:13">
      <c r="B62" t="s">
        <v>125</v>
      </c>
    </row>
    <row r="63" spans="2:13">
      <c r="F63" s="105" t="s">
        <v>126</v>
      </c>
      <c r="G63" s="106"/>
    </row>
    <row r="64" spans="2:13">
      <c r="F64" s="105" t="s">
        <v>127</v>
      </c>
      <c r="G64" s="106"/>
      <c r="K64" s="60" t="s">
        <v>101</v>
      </c>
    </row>
    <row r="65" spans="6:13">
      <c r="F65" s="107"/>
      <c r="G65" s="107"/>
    </row>
    <row r="66" spans="6:13">
      <c r="K66" s="60" t="s">
        <v>102</v>
      </c>
      <c r="M66" t="s">
        <v>128</v>
      </c>
    </row>
  </sheetData>
  <sheetProtection selectLockedCells="1" selectUnlockedCells="1"/>
  <mergeCells count="45">
    <mergeCell ref="B14:B23"/>
    <mergeCell ref="C15:C20"/>
    <mergeCell ref="C21:C23"/>
    <mergeCell ref="E47:E48"/>
    <mergeCell ref="D8:E8"/>
    <mergeCell ref="D9:E9"/>
    <mergeCell ref="D10:E10"/>
    <mergeCell ref="B11:B13"/>
    <mergeCell ref="C11:C13"/>
    <mergeCell ref="L47:L48"/>
    <mergeCell ref="B24:B26"/>
    <mergeCell ref="C24:C26"/>
    <mergeCell ref="B27:B44"/>
    <mergeCell ref="C27:C44"/>
    <mergeCell ref="B46:B48"/>
    <mergeCell ref="C46:C48"/>
    <mergeCell ref="H24:H26"/>
    <mergeCell ref="I24:I26"/>
    <mergeCell ref="J24:J26"/>
    <mergeCell ref="D47:D48"/>
    <mergeCell ref="F47:F48"/>
    <mergeCell ref="G47:G48"/>
    <mergeCell ref="K24:K26"/>
    <mergeCell ref="B49:B52"/>
    <mergeCell ref="C49:C52"/>
    <mergeCell ref="F50:F51"/>
    <mergeCell ref="G50:G51"/>
    <mergeCell ref="H50:H51"/>
    <mergeCell ref="K47:K48"/>
    <mergeCell ref="M24:M26"/>
    <mergeCell ref="F64:G64"/>
    <mergeCell ref="F65:G65"/>
    <mergeCell ref="H47:H48"/>
    <mergeCell ref="I47:I48"/>
    <mergeCell ref="J47:J48"/>
    <mergeCell ref="K50:K51"/>
    <mergeCell ref="L50:L51"/>
    <mergeCell ref="M50:M51"/>
    <mergeCell ref="F24:F26"/>
    <mergeCell ref="F63:G63"/>
    <mergeCell ref="M47:M48"/>
    <mergeCell ref="J50:J51"/>
    <mergeCell ref="L24:L26"/>
    <mergeCell ref="G24:G26"/>
    <mergeCell ref="I50:I51"/>
  </mergeCells>
  <pageMargins left="0.70833333333333337" right="0.80972222222222223" top="0.30972222222222223" bottom="0.30972222222222223" header="0.51180555555555551" footer="0.51180555555555551"/>
  <pageSetup paperSize="9" scale="97" firstPageNumber="0" fitToHeight="3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Brusić</dc:creator>
  <cp:lastModifiedBy>Elfrida Mahulja</cp:lastModifiedBy>
  <cp:lastPrinted>2017-04-10T09:13:35Z</cp:lastPrinted>
  <dcterms:created xsi:type="dcterms:W3CDTF">2017-03-27T08:52:28Z</dcterms:created>
  <dcterms:modified xsi:type="dcterms:W3CDTF">2017-04-11T07:38:57Z</dcterms:modified>
</cp:coreProperties>
</file>