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450" windowHeight="985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J25" i="1"/>
  <c r="J23" s="1"/>
  <c r="K56"/>
  <c r="K53"/>
  <c r="J69"/>
  <c r="I69"/>
  <c r="K69" s="1"/>
  <c r="K70"/>
  <c r="K63"/>
  <c r="K62"/>
  <c r="K61"/>
  <c r="K54"/>
  <c r="K52"/>
  <c r="K50" s="1"/>
  <c r="K51"/>
  <c r="K49"/>
  <c r="K48"/>
  <c r="K47"/>
  <c r="K46"/>
  <c r="K45"/>
  <c r="K44"/>
  <c r="K43"/>
  <c r="K42" s="1"/>
  <c r="K40"/>
  <c r="K36"/>
  <c r="K34"/>
  <c r="K30"/>
  <c r="K24"/>
  <c r="K21"/>
  <c r="J67"/>
  <c r="J64" s="1"/>
  <c r="J65"/>
  <c r="J59"/>
  <c r="K55"/>
  <c r="I55"/>
  <c r="J57"/>
  <c r="J55" s="1"/>
  <c r="J50"/>
  <c r="J42"/>
  <c r="J37"/>
  <c r="J38"/>
  <c r="J35" s="1"/>
  <c r="J39"/>
  <c r="J41"/>
  <c r="J33"/>
  <c r="J29"/>
  <c r="K64"/>
  <c r="K59"/>
  <c r="K35"/>
  <c r="K32"/>
  <c r="K29"/>
  <c r="K20"/>
  <c r="J20"/>
  <c r="I23"/>
  <c r="I20"/>
  <c r="I59"/>
  <c r="I29"/>
  <c r="I50"/>
  <c r="I64"/>
  <c r="I42"/>
  <c r="I35"/>
  <c r="I32"/>
  <c r="J32"/>
  <c r="J26"/>
  <c r="K23"/>
</calcChain>
</file>

<file path=xl/sharedStrings.xml><?xml version="1.0" encoding="utf-8"?>
<sst xmlns="http://schemas.openxmlformats.org/spreadsheetml/2006/main" count="153" uniqueCount="136">
  <si>
    <t>INVESTICIJA / KAPITALNA POMOĆ /KAPITALNA DONACIJA</t>
  </si>
  <si>
    <t>Postrojenja i oprema</t>
  </si>
  <si>
    <t>Pohranjene knjige</t>
  </si>
  <si>
    <t>Plan 2016</t>
  </si>
  <si>
    <t>MJERA</t>
  </si>
  <si>
    <t>STRATEŠKI CILJ</t>
  </si>
  <si>
    <t>1.1 Razvoj tehnološke infrastrukure, razvoj i implementacija novih znanja i tehnologija</t>
  </si>
  <si>
    <t>1.2 Unapređenje odgojno-obrazovnih institucije</t>
  </si>
  <si>
    <t>1. Razvoj efikasne i transparentne lokalne samouprave</t>
  </si>
  <si>
    <t>2. Povećanje demografskih procesa i razvoj ljudskih potencijala</t>
  </si>
  <si>
    <t>1.3. Poboljšanje kvalitete života ciljnih/ugroženih skupina</t>
  </si>
  <si>
    <t>Program/aktivnost</t>
  </si>
  <si>
    <t>P1001</t>
  </si>
  <si>
    <t>K100001</t>
  </si>
  <si>
    <t>Ulaganje u kapitalnu imovinu</t>
  </si>
  <si>
    <t>P1002</t>
  </si>
  <si>
    <t xml:space="preserve">K100001 </t>
  </si>
  <si>
    <t>Kapitalna ulaganja u obrazovnje</t>
  </si>
  <si>
    <t>Dodatni program obrazovanja</t>
  </si>
  <si>
    <t>T100001</t>
  </si>
  <si>
    <t>P1003</t>
  </si>
  <si>
    <t>P1007</t>
  </si>
  <si>
    <t>A100001</t>
  </si>
  <si>
    <t>P1010</t>
  </si>
  <si>
    <t>Izgradnja i uređenje javnih površina</t>
  </si>
  <si>
    <t>Održavanje komunalne infrastrukture</t>
  </si>
  <si>
    <t>P1009</t>
  </si>
  <si>
    <t>A100002</t>
  </si>
  <si>
    <t>Održavanje zelenih površina</t>
  </si>
  <si>
    <t>A100003</t>
  </si>
  <si>
    <t>K100002</t>
  </si>
  <si>
    <t>Izgradnja i uređenje prometnica i nerazvrstanih cesta</t>
  </si>
  <si>
    <t xml:space="preserve"> Uređenje groblja</t>
  </si>
  <si>
    <t>K100003</t>
  </si>
  <si>
    <t xml:space="preserve">K100006 </t>
  </si>
  <si>
    <t>K100009</t>
  </si>
  <si>
    <t xml:space="preserve"> Uređenje centralnog trga</t>
  </si>
  <si>
    <t>Ostala kapitalna ulaganja</t>
  </si>
  <si>
    <t>P1011</t>
  </si>
  <si>
    <t>K100004</t>
  </si>
  <si>
    <t xml:space="preserve">K100010 </t>
  </si>
  <si>
    <t xml:space="preserve"> Ulaganje u zemljište - Lucina</t>
  </si>
  <si>
    <t>K100011</t>
  </si>
  <si>
    <t xml:space="preserve">K100012 </t>
  </si>
  <si>
    <t xml:space="preserve"> Ulaganja u zemljišta</t>
  </si>
  <si>
    <t>Održavanje i uređenje pomorskog dobra</t>
  </si>
  <si>
    <t>P1014</t>
  </si>
  <si>
    <t>Program energetske učinkovitosti</t>
  </si>
  <si>
    <t>P1016</t>
  </si>
  <si>
    <t>K100007</t>
  </si>
  <si>
    <t>Uređenje poslovnih objekata</t>
  </si>
  <si>
    <t>Održavanje javne rasvjete</t>
  </si>
  <si>
    <t>Gradnja komunalne infrastrukture</t>
  </si>
  <si>
    <t>Izgradnja objekata i uređaja za odvodnju oborin. voda</t>
  </si>
  <si>
    <t>Održavanje javnih površina</t>
  </si>
  <si>
    <t>Produbljenje ulaza u Puntarsku dragu</t>
  </si>
  <si>
    <t>1.6. Povećanje sigurnosti morskog prometa, poboljšanje kvalitete mora</t>
  </si>
  <si>
    <t>Pokazatelj rezultata</t>
  </si>
  <si>
    <t>Organizacijska klasifikacija</t>
  </si>
  <si>
    <t>broj grobnih mjesta</t>
  </si>
  <si>
    <t>kvadratura uređenih zelenih površina</t>
  </si>
  <si>
    <t>br. korisnika, pokriće troškova</t>
  </si>
  <si>
    <t>Kapitalno ulaganje u predškolski odgoj</t>
  </si>
  <si>
    <t>Promicanje kulture</t>
  </si>
  <si>
    <t xml:space="preserve"> Zdravstvo i socijalna skrb</t>
  </si>
  <si>
    <t>Dodatni standard u zdravstvenoj i socijalnoj zaštiti</t>
  </si>
  <si>
    <t>P1008</t>
  </si>
  <si>
    <t>Poticanje poduzetništva i turizma</t>
  </si>
  <si>
    <t>Poticanje turizma</t>
  </si>
  <si>
    <t>Poticanje poduzetništva</t>
  </si>
  <si>
    <t>br.sufinanciranih kredita</t>
  </si>
  <si>
    <t>br. turista</t>
  </si>
  <si>
    <t>1.4. Razvoj poduzetništva te poticanje razvoja turističke ponude</t>
  </si>
  <si>
    <t>3. Razvoj konkurentnog i održivog gospodarstva</t>
  </si>
  <si>
    <t>A100004</t>
  </si>
  <si>
    <t>Održavanje nerazvrstanih cesta</t>
  </si>
  <si>
    <t>Izgradnja javne rasvjete</t>
  </si>
  <si>
    <t>br. rasvjetnih tijela-novih</t>
  </si>
  <si>
    <t>K10005</t>
  </si>
  <si>
    <t>Uređenje plaža</t>
  </si>
  <si>
    <t>Povećanje temeljnog kapitala - Ponikve-EKI</t>
  </si>
  <si>
    <t>Prostorno planska dokumentacija</t>
  </si>
  <si>
    <t xml:space="preserve"> Baza prostornih i neprostornih podataka</t>
  </si>
  <si>
    <t>Očuvanje Puntarske drage</t>
  </si>
  <si>
    <t>A100005</t>
  </si>
  <si>
    <t>Održavanje oborinske kanalizacije</t>
  </si>
  <si>
    <t>A100008</t>
  </si>
  <si>
    <t>Ostale komunalne usluge</t>
  </si>
  <si>
    <t>metri nove ceste i asfalta</t>
  </si>
  <si>
    <t>postotak pokrivenosti kanalizacijskom mrežom</t>
  </si>
  <si>
    <t>Održavanje plaža i šetnica</t>
  </si>
  <si>
    <t>podizanje kvalitete života</t>
  </si>
  <si>
    <t>br.turista i brodova</t>
  </si>
  <si>
    <t>starost stolarije/trošak energije</t>
  </si>
  <si>
    <t>broj novoizgrađ. dokum.prostornog planiranja</t>
  </si>
  <si>
    <t>br.djece/poboljšanje uvjeta rada/dostrajalost zgrade škole</t>
  </si>
  <si>
    <t>4. Izgradnja prometne i komunalne infrastrukture te unapređenje područja sporta i rekreacije</t>
  </si>
  <si>
    <t>1.5 Uređenje komunalne infrastrukture te razvoj lokalnih prometnica, šetnica, parkova i obale</t>
  </si>
  <si>
    <t>1.7. Održivo prostorno i urbanističko planiranje</t>
  </si>
  <si>
    <t>1.8.Poticanje energetske učinkovitosti i korištenje obnovljivih izvora energije</t>
  </si>
  <si>
    <t xml:space="preserve">sanacija oštećenja </t>
  </si>
  <si>
    <t>broj hitnih intervencija (ispumpavanje)</t>
  </si>
  <si>
    <t>Projekt POS-a</t>
  </si>
  <si>
    <t>stambena potreba</t>
  </si>
  <si>
    <t>1.6 Poticanje stanogradnje</t>
  </si>
  <si>
    <t>5. Zadovoljavanje stambenih potreba građana</t>
  </si>
  <si>
    <t>6.Povećanje funkcionalnosti luke Punat te povećanje atraktivnosti obalnog pojasa</t>
  </si>
  <si>
    <t>7. Učinkovito upravljanje razvojem i razvojnim resursima</t>
  </si>
  <si>
    <t>8. Smanjenje godišnje potrošnje energije</t>
  </si>
  <si>
    <t>Planom razvojnih programa definiraju se ciljevi i prioriteti razvoja Općine Punat povezani s programskom i orgnizacijskom klasifikacijom proračuna.</t>
  </si>
  <si>
    <t>kako slijedi:</t>
  </si>
  <si>
    <t>Članak 1.</t>
  </si>
  <si>
    <t>Planom razvojnih programa Općine Punat predviđeni su projekti i aktivnosti za koje su Proračunom osigurana sredstva u okviru pojedinih Programa</t>
  </si>
  <si>
    <t>Članak 2.</t>
  </si>
  <si>
    <t>A11001</t>
  </si>
  <si>
    <t>Plava zastava</t>
  </si>
  <si>
    <t>K100002-K100005</t>
  </si>
  <si>
    <t>Uređenje plaža i šetnica</t>
  </si>
  <si>
    <t>Promjena</t>
  </si>
  <si>
    <t>OPĆINSKO VIJEĆE OPĆINE PUNAT</t>
  </si>
  <si>
    <t>Predsjednik:</t>
  </si>
  <si>
    <t>Streetworkout park</t>
  </si>
  <si>
    <t>rekreacija mladih i starih/ turist.potencijal</t>
  </si>
  <si>
    <t xml:space="preserve">Na temelju članka 16. Zakona o proračunu (NN 87/08, 136/12 i 15/15) i članka 32. Statuta Općine Punat ( "Službene novine Primorsko-goranske </t>
  </si>
  <si>
    <t>članak 1. mijenja se u dijelu koji se odnosi na 2016. godinu i to kako slijedi:</t>
  </si>
  <si>
    <t>"Službenim novinama Primorsko  - goranske Županije".</t>
  </si>
  <si>
    <t>Goran Gržančić, dr. med.</t>
  </si>
  <si>
    <t>2. Izmjene i dopune Plana 2016.</t>
  </si>
  <si>
    <t xml:space="preserve">U Planu razvojnih programa za 2016. g s projekcijama za 2017. i 2018. godinu ("Službene novine Primorsko-goranske županije" br. 37/15 i 21/16)) </t>
  </si>
  <si>
    <t>županije" 25/09,35/09 i 13/13), Općinsko vijeće Općine Punat na 27. sjednici održanoj 20. prosinca 2016. godine donosi:</t>
  </si>
  <si>
    <t>Program predšk. odgoja i obrazovanja</t>
  </si>
  <si>
    <t>2. Izmjenu i dopunu Plana razvojnih programa Općine Punat za 2016. s projekcijama za 2017. i 2018. godinu</t>
  </si>
  <si>
    <t xml:space="preserve">Ove 2. Izmjene i dopune Plana razvojnih programa za 2016. s projekcijama za 2017. i 2018. godinu stupa na snagu osmog dana od dana objave u </t>
  </si>
  <si>
    <t xml:space="preserve">KLASA:021-05/16-01/7 </t>
  </si>
  <si>
    <t>URBROJ: 2142-02-01-16-20</t>
  </si>
  <si>
    <t>Punat, 20. prosinca 2016. godine</t>
  </si>
</sst>
</file>

<file path=xl/styles.xml><?xml version="1.0" encoding="utf-8"?>
<styleSheet xmlns="http://schemas.openxmlformats.org/spreadsheetml/2006/main">
  <numFmts count="2">
    <numFmt numFmtId="164" formatCode="00000"/>
    <numFmt numFmtId="165" formatCode="000"/>
  </numFmts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quotePrefix="1" applyFont="1" applyBorder="1"/>
    <xf numFmtId="0" fontId="3" fillId="0" borderId="1" xfId="0" applyFont="1" applyBorder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3" fillId="0" borderId="1" xfId="0" applyFont="1" applyBorder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5" fillId="0" borderId="2" xfId="0" applyFont="1" applyBorder="1" applyAlignment="1"/>
    <xf numFmtId="0" fontId="3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center" wrapText="1"/>
    </xf>
    <xf numFmtId="165" fontId="5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right" wrapText="1"/>
    </xf>
    <xf numFmtId="0" fontId="6" fillId="0" borderId="2" xfId="0" applyFont="1" applyBorder="1" applyAlignment="1"/>
    <xf numFmtId="0" fontId="10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4" fontId="3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 shrinkToFit="1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5" fontId="3" fillId="0" borderId="2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wrapText="1"/>
    </xf>
    <xf numFmtId="4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165" fontId="6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" fontId="6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" fontId="16" fillId="0" borderId="1" xfId="0" applyNumberFormat="1" applyFont="1" applyBorder="1" applyAlignment="1">
      <alignment horizontal="right" wrapText="1"/>
    </xf>
    <xf numFmtId="4" fontId="17" fillId="0" borderId="1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0" fillId="0" borderId="5" xfId="0" applyBorder="1"/>
    <xf numFmtId="0" fontId="0" fillId="0" borderId="0" xfId="0" applyAlignment="1">
      <alignment horizontal="center"/>
    </xf>
    <xf numFmtId="0" fontId="18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165" fontId="3" fillId="0" borderId="9" xfId="0" applyNumberFormat="1" applyFont="1" applyBorder="1" applyAlignment="1">
      <alignment horizontal="center" wrapText="1"/>
    </xf>
    <xf numFmtId="165" fontId="3" fillId="0" borderId="5" xfId="0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2" fillId="0" borderId="2" xfId="0" applyFont="1" applyBorder="1" applyAlignment="1">
      <alignment horizontal="center" vertical="center" textRotation="90" wrapText="1"/>
    </xf>
    <xf numFmtId="0" fontId="22" fillId="0" borderId="4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4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6"/>
  <sheetViews>
    <sheetView tabSelected="1" topLeftCell="B60" workbookViewId="0">
      <selection activeCell="B84" sqref="B84"/>
    </sheetView>
  </sheetViews>
  <sheetFormatPr defaultRowHeight="15"/>
  <cols>
    <col min="1" max="1" width="9.140625" hidden="1" customWidth="1"/>
    <col min="2" max="2" width="12.7109375" customWidth="1"/>
    <col min="3" max="3" width="14.7109375" customWidth="1"/>
    <col min="4" max="4" width="7.7109375" customWidth="1"/>
    <col min="5" max="5" width="6.7109375" customWidth="1"/>
    <col min="6" max="6" width="11.7109375" style="53" customWidth="1"/>
    <col min="7" max="7" width="10.28515625" customWidth="1"/>
    <col min="8" max="8" width="31.85546875" customWidth="1"/>
    <col min="9" max="9" width="11" customWidth="1"/>
    <col min="10" max="10" width="12.28515625" customWidth="1"/>
    <col min="11" max="11" width="11.42578125" customWidth="1"/>
    <col min="12" max="13" width="13.7109375" customWidth="1"/>
  </cols>
  <sheetData>
    <row r="1" spans="1:20">
      <c r="F1" s="85"/>
      <c r="K1" s="86"/>
    </row>
    <row r="2" spans="1:20" s="1" customFormat="1">
      <c r="A2" s="72"/>
      <c r="B2" s="72" t="s">
        <v>123</v>
      </c>
      <c r="C2" s="73"/>
      <c r="D2" s="72"/>
      <c r="E2" s="72"/>
      <c r="F2" s="72"/>
      <c r="G2" s="73"/>
      <c r="H2" s="72"/>
      <c r="I2" s="72"/>
      <c r="J2" s="72"/>
      <c r="K2" s="72"/>
      <c r="L2"/>
      <c r="M2"/>
      <c r="N2"/>
      <c r="O2"/>
      <c r="P2"/>
      <c r="Q2"/>
      <c r="R2"/>
      <c r="S2"/>
      <c r="T2"/>
    </row>
    <row r="3" spans="1:20">
      <c r="B3" t="s">
        <v>129</v>
      </c>
      <c r="F3"/>
      <c r="G3" s="53"/>
    </row>
    <row r="6" spans="1:20" s="2" customFormat="1" ht="21">
      <c r="B6" s="78" t="s">
        <v>131</v>
      </c>
      <c r="C6" s="15"/>
      <c r="D6" s="15"/>
      <c r="E6" s="15"/>
      <c r="F6" s="52"/>
      <c r="G6" s="15"/>
      <c r="H6" s="15"/>
      <c r="I6" s="15"/>
      <c r="J6" s="15"/>
      <c r="K6" s="15"/>
    </row>
    <row r="7" spans="1:20" s="2" customFormat="1" ht="21">
      <c r="B7" s="78"/>
      <c r="C7" s="15"/>
      <c r="D7" s="15"/>
      <c r="E7" s="15"/>
      <c r="F7" s="52"/>
      <c r="G7" s="15"/>
      <c r="H7" s="15"/>
      <c r="I7" s="15"/>
      <c r="J7" s="15"/>
      <c r="K7" s="15"/>
    </row>
    <row r="8" spans="1:20" s="2" customFormat="1" ht="21">
      <c r="B8" s="79" t="s">
        <v>128</v>
      </c>
      <c r="C8" s="15"/>
      <c r="D8" s="15"/>
      <c r="E8" s="15"/>
      <c r="F8" s="52"/>
      <c r="G8" s="15"/>
      <c r="H8" s="15"/>
      <c r="I8" s="15"/>
      <c r="J8" s="15"/>
      <c r="K8" s="15"/>
    </row>
    <row r="9" spans="1:20" s="2" customFormat="1" ht="21">
      <c r="B9" s="79" t="s">
        <v>124</v>
      </c>
      <c r="C9" s="15"/>
      <c r="D9" s="15"/>
      <c r="E9" s="15"/>
      <c r="F9" s="52"/>
      <c r="G9" s="15"/>
      <c r="H9" s="15"/>
      <c r="I9" s="15"/>
      <c r="J9" s="15"/>
      <c r="K9" s="15"/>
    </row>
    <row r="10" spans="1:20" s="2" customFormat="1" ht="21">
      <c r="B10" s="79"/>
      <c r="C10" s="15"/>
      <c r="D10" s="15"/>
      <c r="E10" s="15"/>
      <c r="F10" s="52"/>
      <c r="G10" s="15"/>
      <c r="H10" s="15"/>
      <c r="I10" s="15"/>
      <c r="J10" s="15"/>
      <c r="K10" s="15"/>
    </row>
    <row r="11" spans="1:20" s="2" customFormat="1" ht="21">
      <c r="B11" s="15"/>
      <c r="C11" s="15"/>
      <c r="D11" s="15"/>
      <c r="E11" s="15"/>
      <c r="F11" s="73" t="s">
        <v>111</v>
      </c>
      <c r="G11" s="15"/>
      <c r="H11" s="15"/>
      <c r="I11" s="15"/>
      <c r="J11" s="15"/>
      <c r="K11" s="15"/>
    </row>
    <row r="12" spans="1:20" s="2" customFormat="1" ht="21">
      <c r="A12" s="72"/>
      <c r="B12" s="72" t="s">
        <v>109</v>
      </c>
      <c r="C12" s="74"/>
      <c r="D12" s="74"/>
      <c r="E12" s="74"/>
      <c r="F12" s="74"/>
      <c r="G12" s="73"/>
      <c r="H12" s="74"/>
      <c r="I12" s="74"/>
      <c r="J12" s="74"/>
      <c r="K12" s="74"/>
    </row>
    <row r="13" spans="1:20" s="2" customFormat="1" ht="21">
      <c r="A13" s="72"/>
      <c r="B13" s="72" t="s">
        <v>112</v>
      </c>
      <c r="C13" s="74"/>
      <c r="D13" s="74"/>
      <c r="E13" s="74"/>
      <c r="F13" s="74"/>
      <c r="G13" s="73"/>
      <c r="H13" s="74"/>
      <c r="I13" s="74"/>
      <c r="J13" s="74"/>
      <c r="K13" s="74"/>
    </row>
    <row r="14" spans="1:20">
      <c r="B14" t="s">
        <v>110</v>
      </c>
      <c r="F14"/>
      <c r="G14" s="53"/>
      <c r="H14" s="4"/>
      <c r="I14" s="4"/>
      <c r="J14" s="4"/>
      <c r="K14" s="4"/>
    </row>
    <row r="15" spans="1:20">
      <c r="G15" s="4"/>
      <c r="H15" s="4"/>
      <c r="I15" s="4"/>
      <c r="J15" s="4"/>
      <c r="K15" s="4"/>
    </row>
    <row r="16" spans="1:20" ht="39">
      <c r="B16" s="7" t="s">
        <v>5</v>
      </c>
      <c r="C16" s="16" t="s">
        <v>4</v>
      </c>
      <c r="D16" s="125" t="s">
        <v>58</v>
      </c>
      <c r="E16" s="125"/>
      <c r="F16" s="38" t="s">
        <v>57</v>
      </c>
      <c r="G16" s="9" t="s">
        <v>11</v>
      </c>
      <c r="H16" s="9" t="s">
        <v>0</v>
      </c>
      <c r="I16" s="16" t="s">
        <v>3</v>
      </c>
      <c r="J16" s="16" t="s">
        <v>118</v>
      </c>
      <c r="K16" s="20" t="s">
        <v>127</v>
      </c>
    </row>
    <row r="17" spans="2:13">
      <c r="B17" s="3"/>
      <c r="C17" s="3"/>
      <c r="D17" s="126"/>
      <c r="E17" s="127"/>
      <c r="F17" s="54"/>
      <c r="G17" s="6"/>
      <c r="H17" s="8"/>
      <c r="I17" s="6"/>
      <c r="J17" s="6"/>
      <c r="K17" s="6"/>
    </row>
    <row r="18" spans="2:13">
      <c r="B18" s="3">
        <v>1</v>
      </c>
      <c r="C18" s="3">
        <v>3</v>
      </c>
      <c r="D18" s="128">
        <v>4</v>
      </c>
      <c r="E18" s="129"/>
      <c r="F18" s="54">
        <v>5</v>
      </c>
      <c r="G18" s="3">
        <v>6</v>
      </c>
      <c r="H18" s="3">
        <v>7</v>
      </c>
      <c r="I18" s="3">
        <v>8</v>
      </c>
      <c r="J18" s="3">
        <v>9</v>
      </c>
      <c r="K18" s="3">
        <v>10</v>
      </c>
    </row>
    <row r="19" spans="2:13" ht="16.5" customHeight="1">
      <c r="B19" s="9"/>
      <c r="C19" s="9"/>
      <c r="D19" s="9"/>
      <c r="E19" s="9"/>
      <c r="F19" s="20"/>
      <c r="G19" s="10"/>
      <c r="H19" s="9"/>
      <c r="I19" s="11"/>
      <c r="J19" s="11"/>
      <c r="K19" s="11"/>
    </row>
    <row r="20" spans="2:13" ht="27" customHeight="1">
      <c r="B20" s="142" t="s">
        <v>8</v>
      </c>
      <c r="C20" s="139" t="s">
        <v>6</v>
      </c>
      <c r="D20" s="26">
        <v>3</v>
      </c>
      <c r="E20" s="25">
        <v>301</v>
      </c>
      <c r="F20" s="20"/>
      <c r="G20" s="21" t="s">
        <v>12</v>
      </c>
      <c r="H20" s="9" t="s">
        <v>14</v>
      </c>
      <c r="I20" s="11">
        <f>I21</f>
        <v>557000</v>
      </c>
      <c r="J20" s="11">
        <f>K20-I20</f>
        <v>-102013</v>
      </c>
      <c r="K20" s="11">
        <f>K21</f>
        <v>454987</v>
      </c>
    </row>
    <row r="21" spans="2:13" ht="15" customHeight="1">
      <c r="B21" s="143"/>
      <c r="C21" s="140"/>
      <c r="D21" s="26">
        <v>3</v>
      </c>
      <c r="E21" s="25">
        <v>301</v>
      </c>
      <c r="F21" s="20"/>
      <c r="G21" s="21" t="s">
        <v>13</v>
      </c>
      <c r="H21" s="23" t="s">
        <v>1</v>
      </c>
      <c r="I21" s="17">
        <v>557000</v>
      </c>
      <c r="J21" s="17">
        <v>-102013</v>
      </c>
      <c r="K21" s="17">
        <f>I21+J21</f>
        <v>454987</v>
      </c>
    </row>
    <row r="22" spans="2:13" ht="12.75" customHeight="1">
      <c r="B22" s="144"/>
      <c r="C22" s="141"/>
      <c r="D22" s="99"/>
      <c r="E22" s="100"/>
      <c r="F22" s="100"/>
      <c r="G22" s="100"/>
      <c r="H22" s="100"/>
      <c r="I22" s="100"/>
      <c r="J22" s="100"/>
      <c r="K22" s="101"/>
    </row>
    <row r="23" spans="2:13" ht="15" customHeight="1">
      <c r="B23" s="148" t="s">
        <v>9</v>
      </c>
      <c r="C23" s="14"/>
      <c r="D23" s="26">
        <v>3</v>
      </c>
      <c r="E23" s="25">
        <v>301</v>
      </c>
      <c r="F23" s="96" t="s">
        <v>95</v>
      </c>
      <c r="G23" s="21" t="s">
        <v>15</v>
      </c>
      <c r="H23" s="5" t="s">
        <v>130</v>
      </c>
      <c r="I23" s="48">
        <f>I24+I25+I26</f>
        <v>4886605.04</v>
      </c>
      <c r="J23" s="48">
        <f>J24+J25</f>
        <v>210383.36000000028</v>
      </c>
      <c r="K23" s="48">
        <f>K24+K25+K26</f>
        <v>5096988.4000000004</v>
      </c>
    </row>
    <row r="24" spans="2:13">
      <c r="B24" s="149"/>
      <c r="C24" s="145" t="s">
        <v>7</v>
      </c>
      <c r="D24" s="26">
        <v>3</v>
      </c>
      <c r="E24" s="25">
        <v>301</v>
      </c>
      <c r="F24" s="97"/>
      <c r="G24" s="21" t="s">
        <v>19</v>
      </c>
      <c r="H24" s="19" t="s">
        <v>18</v>
      </c>
      <c r="I24" s="80">
        <v>720000</v>
      </c>
      <c r="J24" s="80">
        <v>-92976.960000000006</v>
      </c>
      <c r="K24" s="80">
        <f>I24+J24</f>
        <v>627023.04</v>
      </c>
      <c r="M24" s="87"/>
    </row>
    <row r="25" spans="2:13">
      <c r="B25" s="149"/>
      <c r="C25" s="146"/>
      <c r="D25" s="26">
        <v>3</v>
      </c>
      <c r="E25" s="25">
        <v>301</v>
      </c>
      <c r="F25" s="97"/>
      <c r="G25" s="21" t="s">
        <v>16</v>
      </c>
      <c r="H25" s="23" t="s">
        <v>17</v>
      </c>
      <c r="I25" s="80">
        <v>4120000</v>
      </c>
      <c r="J25" s="80">
        <f>K25-I25</f>
        <v>303360.3200000003</v>
      </c>
      <c r="K25" s="80">
        <v>4423360.32</v>
      </c>
    </row>
    <row r="26" spans="2:13" ht="17.25" customHeight="1">
      <c r="B26" s="149"/>
      <c r="C26" s="146"/>
      <c r="D26" s="26">
        <v>3</v>
      </c>
      <c r="E26" s="25">
        <v>302</v>
      </c>
      <c r="F26" s="98"/>
      <c r="G26" s="31" t="s">
        <v>30</v>
      </c>
      <c r="H26" s="23" t="s">
        <v>62</v>
      </c>
      <c r="I26" s="80">
        <v>46605.04</v>
      </c>
      <c r="J26" s="80">
        <f>K26-I26</f>
        <v>0</v>
      </c>
      <c r="K26" s="80">
        <v>46605.04</v>
      </c>
    </row>
    <row r="27" spans="2:13">
      <c r="B27" s="149"/>
      <c r="C27" s="146"/>
      <c r="D27" s="26">
        <v>3</v>
      </c>
      <c r="E27" s="25">
        <v>301</v>
      </c>
      <c r="F27" s="55"/>
      <c r="G27" s="21" t="s">
        <v>20</v>
      </c>
      <c r="H27" s="9" t="s">
        <v>63</v>
      </c>
      <c r="I27" s="48">
        <v>10000</v>
      </c>
      <c r="J27" s="48"/>
      <c r="K27" s="48">
        <v>10000</v>
      </c>
    </row>
    <row r="28" spans="2:13">
      <c r="B28" s="149"/>
      <c r="C28" s="147"/>
      <c r="D28" s="26">
        <v>3</v>
      </c>
      <c r="E28" s="25">
        <v>301</v>
      </c>
      <c r="F28" s="20"/>
      <c r="G28" s="21" t="s">
        <v>16</v>
      </c>
      <c r="H28" s="12" t="s">
        <v>2</v>
      </c>
      <c r="I28" s="49">
        <v>10000</v>
      </c>
      <c r="J28" s="49">
        <v>0</v>
      </c>
      <c r="K28" s="49">
        <v>10000</v>
      </c>
    </row>
    <row r="29" spans="2:13" ht="25.5" customHeight="1">
      <c r="B29" s="149"/>
      <c r="C29" s="90" t="s">
        <v>10</v>
      </c>
      <c r="D29" s="26">
        <v>3</v>
      </c>
      <c r="E29" s="25">
        <v>301</v>
      </c>
      <c r="F29" s="20" t="s">
        <v>61</v>
      </c>
      <c r="G29" s="21" t="s">
        <v>21</v>
      </c>
      <c r="H29" s="18" t="s">
        <v>64</v>
      </c>
      <c r="I29" s="42">
        <f>I30</f>
        <v>548200</v>
      </c>
      <c r="J29" s="42">
        <f>J30</f>
        <v>-26901</v>
      </c>
      <c r="K29" s="42">
        <f>K30</f>
        <v>521299</v>
      </c>
    </row>
    <row r="30" spans="2:13" ht="24.75" customHeight="1">
      <c r="B30" s="149"/>
      <c r="C30" s="91"/>
      <c r="D30" s="26">
        <v>3</v>
      </c>
      <c r="E30" s="25">
        <v>301</v>
      </c>
      <c r="G30" s="21" t="s">
        <v>22</v>
      </c>
      <c r="H30" s="12" t="s">
        <v>65</v>
      </c>
      <c r="I30" s="81">
        <v>548200</v>
      </c>
      <c r="J30" s="81">
        <v>-26901</v>
      </c>
      <c r="K30" s="81">
        <f>I30+J30</f>
        <v>521299</v>
      </c>
    </row>
    <row r="31" spans="2:13">
      <c r="B31" s="150"/>
      <c r="C31" s="92"/>
      <c r="D31" s="26"/>
      <c r="E31" s="25"/>
      <c r="F31" s="20"/>
      <c r="G31" s="21"/>
      <c r="H31" s="12"/>
      <c r="I31" s="49"/>
      <c r="J31" s="49"/>
      <c r="K31" s="49"/>
    </row>
    <row r="32" spans="2:13">
      <c r="B32" s="120" t="s">
        <v>73</v>
      </c>
      <c r="C32" s="111" t="s">
        <v>72</v>
      </c>
      <c r="D32" s="26"/>
      <c r="E32" s="25"/>
      <c r="F32" s="20"/>
      <c r="G32" s="21" t="s">
        <v>66</v>
      </c>
      <c r="H32" s="18" t="s">
        <v>67</v>
      </c>
      <c r="I32" s="42">
        <f>(I33+I34)</f>
        <v>134000</v>
      </c>
      <c r="J32" s="42">
        <f>(J33+J34)</f>
        <v>-422.76</v>
      </c>
      <c r="K32" s="42">
        <f>(K33+K34)</f>
        <v>133577.24</v>
      </c>
    </row>
    <row r="33" spans="2:13" ht="26.25">
      <c r="B33" s="121"/>
      <c r="C33" s="112"/>
      <c r="D33" s="26"/>
      <c r="E33" s="25"/>
      <c r="F33" s="20" t="s">
        <v>70</v>
      </c>
      <c r="G33" s="21" t="s">
        <v>22</v>
      </c>
      <c r="H33" s="12" t="s">
        <v>69</v>
      </c>
      <c r="I33" s="49">
        <v>32000</v>
      </c>
      <c r="J33" s="49">
        <f>K33-I33</f>
        <v>0</v>
      </c>
      <c r="K33" s="49">
        <v>32000</v>
      </c>
    </row>
    <row r="34" spans="2:13" ht="20.25" customHeight="1">
      <c r="B34" s="122"/>
      <c r="C34" s="113"/>
      <c r="D34" s="26"/>
      <c r="E34" s="25"/>
      <c r="F34" s="20" t="s">
        <v>71</v>
      </c>
      <c r="G34" s="21" t="s">
        <v>27</v>
      </c>
      <c r="H34" s="12" t="s">
        <v>68</v>
      </c>
      <c r="I34" s="49">
        <v>102000</v>
      </c>
      <c r="J34" s="49">
        <v>-422.76</v>
      </c>
      <c r="K34" s="49">
        <f>I34+J34</f>
        <v>101577.24</v>
      </c>
    </row>
    <row r="35" spans="2:13" ht="15" customHeight="1">
      <c r="B35" s="123" t="s">
        <v>96</v>
      </c>
      <c r="C35" s="136" t="s">
        <v>97</v>
      </c>
      <c r="D35" s="26">
        <v>3</v>
      </c>
      <c r="E35" s="25">
        <v>301</v>
      </c>
      <c r="F35" s="20"/>
      <c r="G35" s="21" t="s">
        <v>26</v>
      </c>
      <c r="H35" s="18" t="s">
        <v>25</v>
      </c>
      <c r="I35" s="42">
        <f>SUM(I36:I41)</f>
        <v>2444939.9699999997</v>
      </c>
      <c r="J35" s="42">
        <f>SUM(J36:J41)</f>
        <v>13995</v>
      </c>
      <c r="K35" s="42">
        <f>SUM(K36:K41)</f>
        <v>2458934.9699999997</v>
      </c>
    </row>
    <row r="36" spans="2:13">
      <c r="B36" s="124"/>
      <c r="C36" s="137"/>
      <c r="D36" s="26">
        <v>3</v>
      </c>
      <c r="E36" s="25">
        <v>301</v>
      </c>
      <c r="F36" s="20"/>
      <c r="G36" s="21" t="s">
        <v>22</v>
      </c>
      <c r="H36" s="23" t="s">
        <v>51</v>
      </c>
      <c r="I36" s="49">
        <v>395000</v>
      </c>
      <c r="J36" s="49">
        <v>13500</v>
      </c>
      <c r="K36" s="49">
        <f>I36+J36</f>
        <v>408500</v>
      </c>
    </row>
    <row r="37" spans="2:13" ht="39" customHeight="1">
      <c r="B37" s="124"/>
      <c r="C37" s="137"/>
      <c r="D37" s="26">
        <v>3</v>
      </c>
      <c r="E37" s="25">
        <v>301</v>
      </c>
      <c r="F37" s="56" t="s">
        <v>60</v>
      </c>
      <c r="G37" s="21" t="s">
        <v>27</v>
      </c>
      <c r="H37" s="12" t="s">
        <v>28</v>
      </c>
      <c r="I37" s="49">
        <v>841194.99</v>
      </c>
      <c r="J37" s="49">
        <f>K37-I37</f>
        <v>0</v>
      </c>
      <c r="K37" s="49">
        <v>841194.99</v>
      </c>
    </row>
    <row r="38" spans="2:13">
      <c r="B38" s="124"/>
      <c r="C38" s="137"/>
      <c r="D38" s="26">
        <v>3</v>
      </c>
      <c r="E38" s="25">
        <v>301</v>
      </c>
      <c r="F38" s="20"/>
      <c r="G38" s="21" t="s">
        <v>29</v>
      </c>
      <c r="H38" s="12" t="s">
        <v>54</v>
      </c>
      <c r="I38" s="49">
        <v>782539.98</v>
      </c>
      <c r="J38" s="49">
        <f>K38-I38</f>
        <v>0</v>
      </c>
      <c r="K38" s="49">
        <v>782539.98</v>
      </c>
    </row>
    <row r="39" spans="2:13" ht="26.25">
      <c r="B39" s="124"/>
      <c r="C39" s="137"/>
      <c r="D39" s="26"/>
      <c r="E39" s="25"/>
      <c r="F39" s="20" t="s">
        <v>100</v>
      </c>
      <c r="G39" s="21" t="s">
        <v>74</v>
      </c>
      <c r="H39" s="12" t="s">
        <v>75</v>
      </c>
      <c r="I39" s="49">
        <v>275700</v>
      </c>
      <c r="J39" s="49">
        <f>K39-I39</f>
        <v>0</v>
      </c>
      <c r="K39" s="49">
        <v>275700</v>
      </c>
    </row>
    <row r="40" spans="2:13" ht="51.75">
      <c r="B40" s="124"/>
      <c r="C40" s="137"/>
      <c r="D40" s="26"/>
      <c r="E40" s="25"/>
      <c r="F40" s="20" t="s">
        <v>101</v>
      </c>
      <c r="G40" s="21" t="s">
        <v>84</v>
      </c>
      <c r="H40" s="12" t="s">
        <v>85</v>
      </c>
      <c r="I40" s="49">
        <v>10505</v>
      </c>
      <c r="J40" s="49">
        <v>495</v>
      </c>
      <c r="K40" s="49">
        <f>I40+J40</f>
        <v>11000</v>
      </c>
    </row>
    <row r="41" spans="2:13">
      <c r="B41" s="124"/>
      <c r="C41" s="137"/>
      <c r="D41" s="26"/>
      <c r="E41" s="25"/>
      <c r="F41" s="20"/>
      <c r="G41" s="21" t="s">
        <v>86</v>
      </c>
      <c r="H41" s="12" t="s">
        <v>87</v>
      </c>
      <c r="I41" s="49">
        <v>140000</v>
      </c>
      <c r="J41" s="49">
        <f>K41-I41</f>
        <v>0</v>
      </c>
      <c r="K41" s="49">
        <v>140000</v>
      </c>
    </row>
    <row r="42" spans="2:13">
      <c r="B42" s="124"/>
      <c r="C42" s="137"/>
      <c r="D42" s="26"/>
      <c r="E42" s="25"/>
      <c r="F42" s="30"/>
      <c r="G42" s="21" t="s">
        <v>23</v>
      </c>
      <c r="H42" s="9" t="s">
        <v>52</v>
      </c>
      <c r="I42" s="48">
        <f>(I43+I44+I45+I46+I47+I48)</f>
        <v>6324666.5700000003</v>
      </c>
      <c r="J42" s="48">
        <f>(J43+J44+J45+J46+J47+J48)</f>
        <v>-1189443.04</v>
      </c>
      <c r="K42" s="48">
        <f>(K43+K44+K45+K46+K47+K48+K49)</f>
        <v>5267723.53</v>
      </c>
    </row>
    <row r="43" spans="2:13">
      <c r="B43" s="124"/>
      <c r="C43" s="137"/>
      <c r="D43" s="26">
        <v>3</v>
      </c>
      <c r="E43" s="25">
        <v>301</v>
      </c>
      <c r="F43" s="55"/>
      <c r="G43" s="33" t="s">
        <v>13</v>
      </c>
      <c r="H43" s="23" t="s">
        <v>24</v>
      </c>
      <c r="I43" s="39">
        <v>582662.5</v>
      </c>
      <c r="J43" s="39">
        <v>69750</v>
      </c>
      <c r="K43" s="39">
        <f t="shared" ref="K43:K49" si="0">I43+J43</f>
        <v>652412.5</v>
      </c>
      <c r="M43" s="87"/>
    </row>
    <row r="44" spans="2:13" ht="26.25">
      <c r="B44" s="124"/>
      <c r="C44" s="137"/>
      <c r="D44" s="26">
        <v>3</v>
      </c>
      <c r="E44" s="25">
        <v>301</v>
      </c>
      <c r="F44" s="20" t="s">
        <v>88</v>
      </c>
      <c r="G44" s="27" t="s">
        <v>30</v>
      </c>
      <c r="H44" s="51" t="s">
        <v>31</v>
      </c>
      <c r="I44" s="39">
        <v>2385500</v>
      </c>
      <c r="J44" s="39">
        <v>-1081034.17</v>
      </c>
      <c r="K44" s="39">
        <f t="shared" si="0"/>
        <v>1304465.83</v>
      </c>
    </row>
    <row r="45" spans="2:13" ht="26.25">
      <c r="B45" s="124"/>
      <c r="C45" s="137"/>
      <c r="D45" s="26">
        <v>3</v>
      </c>
      <c r="E45" s="25">
        <v>301</v>
      </c>
      <c r="F45" s="21" t="s">
        <v>59</v>
      </c>
      <c r="G45" s="37" t="s">
        <v>33</v>
      </c>
      <c r="H45" s="50" t="s">
        <v>32</v>
      </c>
      <c r="I45" s="39">
        <v>1700000</v>
      </c>
      <c r="J45" s="39">
        <v>100000</v>
      </c>
      <c r="K45" s="39">
        <f t="shared" si="0"/>
        <v>1800000</v>
      </c>
    </row>
    <row r="46" spans="2:13" ht="26.25">
      <c r="B46" s="124"/>
      <c r="C46" s="137"/>
      <c r="D46" s="26"/>
      <c r="E46" s="25"/>
      <c r="F46" s="20" t="s">
        <v>77</v>
      </c>
      <c r="G46" s="28" t="s">
        <v>39</v>
      </c>
      <c r="H46" s="23" t="s">
        <v>76</v>
      </c>
      <c r="I46" s="49">
        <v>617500</v>
      </c>
      <c r="J46" s="39">
        <v>-196500</v>
      </c>
      <c r="K46" s="49">
        <f t="shared" si="0"/>
        <v>421000</v>
      </c>
    </row>
    <row r="47" spans="2:13" ht="51.75">
      <c r="B47" s="124"/>
      <c r="C47" s="137"/>
      <c r="D47" s="26">
        <v>3</v>
      </c>
      <c r="E47" s="25">
        <v>301</v>
      </c>
      <c r="F47" s="21" t="s">
        <v>89</v>
      </c>
      <c r="G47" s="21" t="s">
        <v>34</v>
      </c>
      <c r="H47" s="23" t="s">
        <v>53</v>
      </c>
      <c r="I47" s="39">
        <v>387416.57</v>
      </c>
      <c r="J47" s="39">
        <v>-137.5</v>
      </c>
      <c r="K47" s="39">
        <f t="shared" si="0"/>
        <v>387279.07</v>
      </c>
    </row>
    <row r="48" spans="2:13" ht="27.75" customHeight="1">
      <c r="B48" s="124"/>
      <c r="C48" s="137"/>
      <c r="D48" s="26">
        <v>3</v>
      </c>
      <c r="E48" s="25">
        <v>301</v>
      </c>
      <c r="F48" s="21" t="s">
        <v>91</v>
      </c>
      <c r="G48" s="21" t="s">
        <v>35</v>
      </c>
      <c r="H48" s="23" t="s">
        <v>36</v>
      </c>
      <c r="I48" s="39">
        <v>651587.5</v>
      </c>
      <c r="J48" s="39">
        <v>-81521.37</v>
      </c>
      <c r="K48" s="39">
        <f t="shared" si="0"/>
        <v>570066.13</v>
      </c>
    </row>
    <row r="49" spans="2:11" ht="39" customHeight="1">
      <c r="B49" s="124"/>
      <c r="C49" s="137"/>
      <c r="D49" s="26">
        <v>3</v>
      </c>
      <c r="E49" s="25">
        <v>301</v>
      </c>
      <c r="F49" s="21" t="s">
        <v>122</v>
      </c>
      <c r="G49" s="21" t="s">
        <v>43</v>
      </c>
      <c r="H49" s="23" t="s">
        <v>121</v>
      </c>
      <c r="I49" s="39">
        <v>70000</v>
      </c>
      <c r="J49" s="39">
        <v>62500</v>
      </c>
      <c r="K49" s="39">
        <f t="shared" si="0"/>
        <v>132500</v>
      </c>
    </row>
    <row r="50" spans="2:11" ht="15" customHeight="1">
      <c r="B50" s="124"/>
      <c r="C50" s="137"/>
      <c r="D50" s="26"/>
      <c r="E50" s="25"/>
      <c r="F50" s="20"/>
      <c r="G50" s="21" t="s">
        <v>38</v>
      </c>
      <c r="H50" s="18" t="s">
        <v>37</v>
      </c>
      <c r="I50" s="42">
        <f>SUM(I51:I54)</f>
        <v>2302250</v>
      </c>
      <c r="J50" s="42">
        <f>SUM(J51:J54)</f>
        <v>-807913.77</v>
      </c>
      <c r="K50" s="42">
        <f>SUM(K51:K54)</f>
        <v>1494336.23</v>
      </c>
    </row>
    <row r="51" spans="2:11" ht="15" customHeight="1">
      <c r="B51" s="124"/>
      <c r="C51" s="137"/>
      <c r="D51" s="26">
        <v>3</v>
      </c>
      <c r="E51" s="25">
        <v>301</v>
      </c>
      <c r="F51" s="55"/>
      <c r="G51" s="21" t="s">
        <v>78</v>
      </c>
      <c r="H51" s="23" t="s">
        <v>79</v>
      </c>
      <c r="I51" s="39">
        <v>260000</v>
      </c>
      <c r="J51" s="39">
        <v>17125</v>
      </c>
      <c r="K51" s="39">
        <f>I51+J51</f>
        <v>277125</v>
      </c>
    </row>
    <row r="52" spans="2:11" ht="26.25">
      <c r="B52" s="124"/>
      <c r="C52" s="137"/>
      <c r="D52" s="26">
        <v>3</v>
      </c>
      <c r="E52" s="25">
        <v>301</v>
      </c>
      <c r="F52" s="20"/>
      <c r="G52" s="21" t="s">
        <v>40</v>
      </c>
      <c r="H52" s="23" t="s">
        <v>80</v>
      </c>
      <c r="I52" s="39">
        <v>227250</v>
      </c>
      <c r="J52" s="39">
        <v>-40164.589999999997</v>
      </c>
      <c r="K52" s="39">
        <f>I52+J52</f>
        <v>187085.41</v>
      </c>
    </row>
    <row r="53" spans="2:11" ht="15" customHeight="1">
      <c r="B53" s="124"/>
      <c r="C53" s="137"/>
      <c r="D53" s="26">
        <v>3</v>
      </c>
      <c r="E53" s="25">
        <v>301</v>
      </c>
      <c r="F53" s="20"/>
      <c r="G53" s="29" t="s">
        <v>42</v>
      </c>
      <c r="H53" s="23" t="s">
        <v>41</v>
      </c>
      <c r="I53" s="39">
        <v>165000</v>
      </c>
      <c r="J53" s="39">
        <v>60000</v>
      </c>
      <c r="K53" s="39">
        <f>I53+J53</f>
        <v>225000</v>
      </c>
    </row>
    <row r="54" spans="2:11" ht="15" customHeight="1">
      <c r="B54" s="124"/>
      <c r="C54" s="138"/>
      <c r="D54" s="26">
        <v>3</v>
      </c>
      <c r="E54" s="25">
        <v>301</v>
      </c>
      <c r="F54" s="20"/>
      <c r="G54" s="29" t="s">
        <v>43</v>
      </c>
      <c r="H54" s="23" t="s">
        <v>44</v>
      </c>
      <c r="I54" s="39">
        <v>1650000</v>
      </c>
      <c r="J54" s="39">
        <v>-844874.18</v>
      </c>
      <c r="K54" s="39">
        <f>I54+J54</f>
        <v>805125.82</v>
      </c>
    </row>
    <row r="55" spans="2:11" ht="20.25" customHeight="1">
      <c r="B55" s="36"/>
      <c r="C55" s="44"/>
      <c r="D55" s="26"/>
      <c r="E55" s="25"/>
      <c r="F55" s="40"/>
      <c r="G55" s="21" t="s">
        <v>38</v>
      </c>
      <c r="H55" s="32" t="s">
        <v>37</v>
      </c>
      <c r="I55" s="42">
        <f>I56+I57</f>
        <v>316125</v>
      </c>
      <c r="J55" s="42">
        <f>J56+J57</f>
        <v>45000</v>
      </c>
      <c r="K55" s="42">
        <f>K56+K57</f>
        <v>361125</v>
      </c>
    </row>
    <row r="56" spans="2:11" ht="42.75" customHeight="1">
      <c r="B56" s="20" t="s">
        <v>105</v>
      </c>
      <c r="C56" s="64" t="s">
        <v>104</v>
      </c>
      <c r="D56" s="26">
        <v>3</v>
      </c>
      <c r="E56" s="25">
        <v>301</v>
      </c>
      <c r="F56" s="62" t="s">
        <v>103</v>
      </c>
      <c r="G56" s="21" t="s">
        <v>33</v>
      </c>
      <c r="H56" s="63" t="s">
        <v>102</v>
      </c>
      <c r="I56" s="39">
        <v>316125</v>
      </c>
      <c r="J56" s="39">
        <v>45000</v>
      </c>
      <c r="K56" s="39">
        <f>I56+J56</f>
        <v>361125</v>
      </c>
    </row>
    <row r="57" spans="2:11" ht="26.25" customHeight="1">
      <c r="B57" s="133" t="s">
        <v>106</v>
      </c>
      <c r="C57" s="130" t="s">
        <v>56</v>
      </c>
      <c r="D57" s="40"/>
      <c r="E57" s="25">
        <v>301</v>
      </c>
      <c r="F57" s="93" t="s">
        <v>92</v>
      </c>
      <c r="G57" s="21" t="s">
        <v>13</v>
      </c>
      <c r="H57" s="34" t="s">
        <v>55</v>
      </c>
      <c r="I57" s="39">
        <v>0</v>
      </c>
      <c r="J57" s="39">
        <f>K57-I57</f>
        <v>0</v>
      </c>
      <c r="K57" s="39">
        <v>0</v>
      </c>
    </row>
    <row r="58" spans="2:11" ht="18" customHeight="1">
      <c r="B58" s="134"/>
      <c r="C58" s="131"/>
      <c r="D58" s="40"/>
      <c r="E58" s="25"/>
      <c r="F58" s="94"/>
      <c r="G58" s="21"/>
      <c r="H58" s="35"/>
      <c r="I58" s="39"/>
      <c r="J58" s="39"/>
      <c r="K58" s="39"/>
    </row>
    <row r="59" spans="2:11" ht="18" customHeight="1">
      <c r="B59" s="134"/>
      <c r="C59" s="131"/>
      <c r="D59" s="40"/>
      <c r="E59" s="25"/>
      <c r="F59" s="94"/>
      <c r="G59" s="21" t="s">
        <v>46</v>
      </c>
      <c r="H59" s="43" t="s">
        <v>45</v>
      </c>
      <c r="I59" s="42">
        <f>SUM(I60:I63)</f>
        <v>792854.23</v>
      </c>
      <c r="J59" s="42">
        <f>SUM(J60:J63)</f>
        <v>-43625</v>
      </c>
      <c r="K59" s="42">
        <f>SUM(K60:K63)</f>
        <v>749229.23</v>
      </c>
    </row>
    <row r="60" spans="2:11" ht="18" customHeight="1">
      <c r="B60" s="134"/>
      <c r="C60" s="131"/>
      <c r="D60" s="71">
        <v>3</v>
      </c>
      <c r="E60" s="25">
        <v>301</v>
      </c>
      <c r="F60" s="94"/>
      <c r="G60" s="21" t="s">
        <v>22</v>
      </c>
      <c r="H60" s="35" t="s">
        <v>83</v>
      </c>
      <c r="I60" s="39"/>
      <c r="J60" s="39"/>
      <c r="K60" s="39"/>
    </row>
    <row r="61" spans="2:11" ht="18" customHeight="1">
      <c r="B61" s="135"/>
      <c r="C61" s="132"/>
      <c r="D61" s="41"/>
      <c r="E61" s="25"/>
      <c r="F61" s="95"/>
      <c r="G61" s="21" t="s">
        <v>114</v>
      </c>
      <c r="H61" s="35" t="s">
        <v>90</v>
      </c>
      <c r="I61" s="39">
        <v>151054.23000000001</v>
      </c>
      <c r="J61" s="39">
        <v>-21225</v>
      </c>
      <c r="K61" s="39">
        <f>I61+J61</f>
        <v>129829.23000000001</v>
      </c>
    </row>
    <row r="62" spans="2:11" ht="18" customHeight="1">
      <c r="B62" s="77"/>
      <c r="C62" s="76"/>
      <c r="D62" s="41"/>
      <c r="E62" s="25"/>
      <c r="F62" s="75"/>
      <c r="G62" s="21" t="s">
        <v>27</v>
      </c>
      <c r="H62" s="35" t="s">
        <v>115</v>
      </c>
      <c r="I62" s="39">
        <v>32000</v>
      </c>
      <c r="J62" s="39">
        <v>-10000</v>
      </c>
      <c r="K62" s="39">
        <f>I62+J62</f>
        <v>22000</v>
      </c>
    </row>
    <row r="63" spans="2:11" ht="29.25" customHeight="1">
      <c r="B63" s="77"/>
      <c r="C63" s="76"/>
      <c r="D63" s="41"/>
      <c r="E63" s="25"/>
      <c r="F63" s="75"/>
      <c r="G63" s="21" t="s">
        <v>116</v>
      </c>
      <c r="H63" s="35" t="s">
        <v>117</v>
      </c>
      <c r="I63" s="39">
        <v>609800</v>
      </c>
      <c r="J63" s="39">
        <v>-12400</v>
      </c>
      <c r="K63" s="39">
        <f>I63+J63</f>
        <v>597400</v>
      </c>
    </row>
    <row r="64" spans="2:11" ht="18" customHeight="1">
      <c r="B64" s="117" t="s">
        <v>107</v>
      </c>
      <c r="C64" s="114" t="s">
        <v>98</v>
      </c>
      <c r="D64" s="40"/>
      <c r="E64" s="40"/>
      <c r="F64" s="93" t="s">
        <v>94</v>
      </c>
      <c r="G64" s="21" t="s">
        <v>38</v>
      </c>
      <c r="H64" s="43" t="s">
        <v>37</v>
      </c>
      <c r="I64" s="42">
        <f>(I65+I67)</f>
        <v>547825</v>
      </c>
      <c r="J64" s="42">
        <f>(J65+J67)</f>
        <v>0</v>
      </c>
      <c r="K64" s="42">
        <f>(K65+K67)</f>
        <v>547825</v>
      </c>
    </row>
    <row r="65" spans="1:11" ht="15" customHeight="1">
      <c r="B65" s="118"/>
      <c r="C65" s="115"/>
      <c r="D65" s="26">
        <v>3</v>
      </c>
      <c r="E65" s="25">
        <v>301</v>
      </c>
      <c r="F65" s="94"/>
      <c r="G65" s="108" t="s">
        <v>49</v>
      </c>
      <c r="H65" s="109" t="s">
        <v>82</v>
      </c>
      <c r="I65" s="104">
        <v>415500</v>
      </c>
      <c r="J65" s="104">
        <f>K65-I65</f>
        <v>0</v>
      </c>
      <c r="K65" s="104">
        <v>415500</v>
      </c>
    </row>
    <row r="66" spans="1:11">
      <c r="B66" s="118"/>
      <c r="C66" s="115"/>
      <c r="D66" s="26">
        <v>3</v>
      </c>
      <c r="E66" s="25">
        <v>301</v>
      </c>
      <c r="F66" s="94"/>
      <c r="G66" s="108"/>
      <c r="H66" s="110"/>
      <c r="I66" s="105"/>
      <c r="J66" s="105"/>
      <c r="K66" s="105"/>
    </row>
    <row r="67" spans="1:11" ht="21" customHeight="1">
      <c r="B67" s="119"/>
      <c r="C67" s="116"/>
      <c r="D67" s="26">
        <v>3</v>
      </c>
      <c r="E67" s="25">
        <v>301</v>
      </c>
      <c r="F67" s="95"/>
      <c r="G67" s="21" t="s">
        <v>39</v>
      </c>
      <c r="H67" s="23" t="s">
        <v>81</v>
      </c>
      <c r="I67" s="39">
        <v>132325</v>
      </c>
      <c r="J67" s="83">
        <f>K67-I67</f>
        <v>0</v>
      </c>
      <c r="K67" s="39">
        <v>132325</v>
      </c>
    </row>
    <row r="68" spans="1:11" ht="16.5" customHeight="1">
      <c r="A68" s="67"/>
      <c r="B68" s="58"/>
      <c r="C68" s="57"/>
      <c r="D68" s="60"/>
      <c r="E68" s="61"/>
      <c r="F68" s="30"/>
      <c r="G68" s="21"/>
      <c r="H68" s="9"/>
      <c r="I68" s="39"/>
      <c r="J68" s="82"/>
      <c r="K68" s="39"/>
    </row>
    <row r="69" spans="1:11">
      <c r="A69" s="67"/>
      <c r="B69" s="106" t="s">
        <v>108</v>
      </c>
      <c r="C69" s="107" t="s">
        <v>99</v>
      </c>
      <c r="D69" s="26"/>
      <c r="E69" s="26"/>
      <c r="F69" s="102" t="s">
        <v>93</v>
      </c>
      <c r="G69" s="21" t="s">
        <v>48</v>
      </c>
      <c r="H69" s="9" t="s">
        <v>47</v>
      </c>
      <c r="I69" s="48">
        <f>I70</f>
        <v>500000</v>
      </c>
      <c r="J69" s="48">
        <f>J70</f>
        <v>-500000</v>
      </c>
      <c r="K69" s="48">
        <f>I69+J69</f>
        <v>0</v>
      </c>
    </row>
    <row r="70" spans="1:11" ht="39" customHeight="1">
      <c r="A70" s="67"/>
      <c r="B70" s="106"/>
      <c r="C70" s="107"/>
      <c r="D70" s="26">
        <v>3</v>
      </c>
      <c r="E70" s="25">
        <v>301</v>
      </c>
      <c r="F70" s="103"/>
      <c r="G70" s="21" t="s">
        <v>30</v>
      </c>
      <c r="H70" s="23" t="s">
        <v>50</v>
      </c>
      <c r="I70" s="39">
        <v>500000</v>
      </c>
      <c r="J70" s="39">
        <v>-500000</v>
      </c>
      <c r="K70" s="39">
        <f>I70+J70</f>
        <v>0</v>
      </c>
    </row>
    <row r="71" spans="1:11">
      <c r="A71" s="67"/>
      <c r="B71" s="106"/>
      <c r="C71" s="107"/>
      <c r="D71" s="26"/>
      <c r="E71" s="25"/>
      <c r="F71" s="59"/>
      <c r="G71" s="18"/>
      <c r="H71" s="22"/>
      <c r="I71" s="24"/>
      <c r="J71" s="24"/>
      <c r="K71" s="24"/>
    </row>
    <row r="72" spans="1:11" ht="33.75" customHeight="1">
      <c r="A72" s="67"/>
      <c r="B72" s="106"/>
      <c r="C72" s="107"/>
      <c r="D72" s="26"/>
      <c r="E72" s="25"/>
      <c r="F72" s="59"/>
      <c r="G72" s="18"/>
      <c r="H72" s="12"/>
      <c r="I72" s="13"/>
      <c r="J72" s="13"/>
      <c r="K72" s="13"/>
    </row>
    <row r="73" spans="1:11" ht="15" hidden="1" customHeight="1">
      <c r="A73" s="65"/>
      <c r="B73" s="106"/>
      <c r="C73" s="107"/>
      <c r="D73" s="26"/>
      <c r="E73" s="25"/>
      <c r="F73" s="59"/>
      <c r="G73" s="45"/>
      <c r="H73" s="47"/>
      <c r="I73" s="13"/>
      <c r="J73" s="13"/>
      <c r="K73" s="13"/>
    </row>
    <row r="74" spans="1:11" ht="15" hidden="1" customHeight="1">
      <c r="A74" s="66"/>
      <c r="B74" s="106"/>
      <c r="C74" s="107"/>
      <c r="D74" s="26"/>
      <c r="E74" s="25"/>
      <c r="F74" s="59"/>
      <c r="G74" s="46"/>
      <c r="H74" s="12"/>
      <c r="I74" s="13"/>
      <c r="J74" s="13"/>
      <c r="K74" s="13"/>
    </row>
    <row r="75" spans="1:11">
      <c r="B75" s="68"/>
      <c r="C75" s="69"/>
      <c r="D75" s="69"/>
      <c r="E75" s="69"/>
      <c r="F75" s="70"/>
      <c r="G75" s="69"/>
      <c r="H75" s="69"/>
      <c r="I75" s="69"/>
      <c r="J75" s="69"/>
      <c r="K75" s="84"/>
    </row>
    <row r="77" spans="1:11">
      <c r="F77" s="53" t="s">
        <v>113</v>
      </c>
    </row>
    <row r="78" spans="1:11">
      <c r="B78" t="s">
        <v>132</v>
      </c>
    </row>
    <row r="79" spans="1:11">
      <c r="B79" t="s">
        <v>125</v>
      </c>
      <c r="F79"/>
    </row>
    <row r="81" spans="2:8">
      <c r="B81" t="s">
        <v>133</v>
      </c>
    </row>
    <row r="82" spans="2:8">
      <c r="B82" t="s">
        <v>134</v>
      </c>
    </row>
    <row r="83" spans="2:8">
      <c r="B83" t="s">
        <v>135</v>
      </c>
    </row>
    <row r="84" spans="2:8">
      <c r="G84" s="88" t="s">
        <v>119</v>
      </c>
      <c r="H84" s="88"/>
    </row>
    <row r="85" spans="2:8">
      <c r="G85" s="88" t="s">
        <v>120</v>
      </c>
      <c r="H85" s="88"/>
    </row>
    <row r="86" spans="2:8">
      <c r="G86" s="89" t="s">
        <v>126</v>
      </c>
      <c r="H86" s="89"/>
    </row>
  </sheetData>
  <mergeCells count="31">
    <mergeCell ref="D16:E16"/>
    <mergeCell ref="D17:E17"/>
    <mergeCell ref="D18:E18"/>
    <mergeCell ref="C57:C61"/>
    <mergeCell ref="B57:B61"/>
    <mergeCell ref="C35:C54"/>
    <mergeCell ref="C20:C22"/>
    <mergeCell ref="B20:B22"/>
    <mergeCell ref="C24:C28"/>
    <mergeCell ref="B23:B31"/>
    <mergeCell ref="B69:B74"/>
    <mergeCell ref="C69:C74"/>
    <mergeCell ref="G65:G66"/>
    <mergeCell ref="H65:H66"/>
    <mergeCell ref="C32:C34"/>
    <mergeCell ref="C64:C67"/>
    <mergeCell ref="B64:B67"/>
    <mergeCell ref="B32:B34"/>
    <mergeCell ref="B35:B54"/>
    <mergeCell ref="F23:F26"/>
    <mergeCell ref="D22:K22"/>
    <mergeCell ref="F69:F70"/>
    <mergeCell ref="J65:J66"/>
    <mergeCell ref="K65:K66"/>
    <mergeCell ref="I65:I66"/>
    <mergeCell ref="G85:H85"/>
    <mergeCell ref="G84:H84"/>
    <mergeCell ref="G86:H86"/>
    <mergeCell ref="C29:C31"/>
    <mergeCell ref="F57:F61"/>
    <mergeCell ref="F64:F67"/>
  </mergeCells>
  <pageMargins left="0.70866141732283472" right="0.81" top="0.31" bottom="0.31" header="0.31496062992125984" footer="0.31496062992125984"/>
  <pageSetup paperSize="9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LIBUSOFT CICOM d.o.o.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Brusić</dc:creator>
  <cp:lastModifiedBy>Elfrida Mahulja</cp:lastModifiedBy>
  <cp:lastPrinted>2016-08-04T10:24:56Z</cp:lastPrinted>
  <dcterms:created xsi:type="dcterms:W3CDTF">2015-10-28T07:32:23Z</dcterms:created>
  <dcterms:modified xsi:type="dcterms:W3CDTF">2017-01-10T06:44:24Z</dcterms:modified>
</cp:coreProperties>
</file>